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25"/>
  </bookViews>
  <sheets>
    <sheet name="3. Фин обеспечение КПМ " sheetId="1" r:id="rId1"/>
  </sheets>
  <definedNames>
    <definedName name="_xlnm.Print_Titles" localSheetId="0">'3. Фин обеспечение КПМ '!$29:$31</definedName>
    <definedName name="_xlnm.Print_Area" localSheetId="0">'3. Фин обеспечение КПМ '!$A$2:$O$70</definedName>
  </definedNames>
  <calcPr calcId="124519"/>
</workbook>
</file>

<file path=xl/calcChain.xml><?xml version="1.0" encoding="utf-8"?>
<calcChain xmlns="http://schemas.openxmlformats.org/spreadsheetml/2006/main">
  <c r="K60" i="1"/>
  <c r="L60" s="1"/>
  <c r="M60" s="1"/>
  <c r="N60" s="1"/>
  <c r="K51"/>
  <c r="L42"/>
  <c r="M42" s="1"/>
  <c r="K42"/>
  <c r="J42"/>
  <c r="I42"/>
  <c r="I33" s="1"/>
  <c r="J33"/>
  <c r="O20"/>
  <c r="N18"/>
  <c r="M18"/>
  <c r="L18"/>
  <c r="K18"/>
  <c r="J18"/>
  <c r="I18"/>
  <c r="O18" s="1"/>
  <c r="H18"/>
  <c r="H9" s="1"/>
  <c r="K17"/>
  <c r="K15"/>
  <c r="J15"/>
  <c r="I15"/>
  <c r="H15"/>
  <c r="K14"/>
  <c r="L14" s="1"/>
  <c r="J12"/>
  <c r="I12"/>
  <c r="H12"/>
  <c r="J11"/>
  <c r="I11"/>
  <c r="H11"/>
  <c r="A1"/>
  <c r="I9" l="1"/>
  <c r="K33"/>
  <c r="J9"/>
  <c r="O60"/>
  <c r="L12"/>
  <c r="M14"/>
  <c r="N42"/>
  <c r="O42" s="1"/>
  <c r="K11"/>
  <c r="K12"/>
  <c r="K9" s="1"/>
  <c r="H33"/>
  <c r="L17"/>
  <c r="L51"/>
  <c r="M51" s="1"/>
  <c r="N51" s="1"/>
  <c r="L33" l="1"/>
  <c r="O33" s="1"/>
  <c r="P51"/>
  <c r="M12"/>
  <c r="N14"/>
  <c r="O14" s="1"/>
  <c r="L15"/>
  <c r="M17"/>
  <c r="M33"/>
  <c r="N33"/>
  <c r="O51"/>
  <c r="P33" s="1"/>
  <c r="L11"/>
  <c r="N17" l="1"/>
  <c r="N11" s="1"/>
  <c r="M15"/>
  <c r="N12"/>
  <c r="L9"/>
  <c r="M11"/>
  <c r="O11" l="1"/>
  <c r="O12"/>
  <c r="N15"/>
  <c r="N9" s="1"/>
  <c r="O9" s="1"/>
  <c r="O17"/>
  <c r="M9"/>
  <c r="O15" l="1"/>
</calcChain>
</file>

<file path=xl/sharedStrings.xml><?xml version="1.0" encoding="utf-8"?>
<sst xmlns="http://schemas.openxmlformats.org/spreadsheetml/2006/main" count="108" uniqueCount="52">
  <si>
    <t>3. Финансовое обеспечение комплекса процессных мероприятий 3</t>
  </si>
  <si>
    <t>Таблица 1</t>
  </si>
  <si>
    <t>№ п/п</t>
  </si>
  <si>
    <t>Наименование мероприятия (результата)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</si>
  <si>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</si>
  <si>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</si>
  <si>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</si>
  <si>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</si>
  <si>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</si>
  <si>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1.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</si>
  <si>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</si>
  <si>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Всего, в том числе:</t>
  </si>
  <si>
    <t xml:space="preserve">Федеральный бюджет </t>
  </si>
  <si>
    <t>Областной бюджет</t>
  </si>
  <si>
    <t>1.1.</t>
  </si>
  <si>
    <t>Достигнуты показатели государственной программы</t>
  </si>
  <si>
    <t>04 08</t>
  </si>
  <si>
    <t>10 4 03 90019</t>
  </si>
  <si>
    <t>1.2.</t>
  </si>
  <si>
    <t>Достигнуты показатели в сфере дорожной деятельности</t>
  </si>
  <si>
    <t>04 09</t>
  </si>
  <si>
    <t>10 4 03 00590</t>
  </si>
  <si>
    <t>1.3.</t>
  </si>
  <si>
    <t>Достигнуты показатели в сфере пассажирских перевозок автомобильным транспортом</t>
  </si>
  <si>
    <t>Наименование мероприятия (результата)/источник финансового обеспечения</t>
  </si>
  <si>
    <t>Объем финансового обеспечения по годам, тыс. рублей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</si>
  <si>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</si>
  <si>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</si>
  <si>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</si>
  <si>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</si>
  <si>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</si>
  <si>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</si>
  <si>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</si>
  <si>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</si>
  <si>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</si>
  <si>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</si>
  <si>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</si>
  <si>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 xml:space="preserve"> 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</si>
  <si>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</si>
  <si>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</si>
  <si>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</si>
  <si>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</si>
  <si>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10 4 03 00190</t>
  </si>
  <si>
    <t>100,200,800</t>
  </si>
  <si>
    <t>Осуществлено обеспечение деятельности ОГКУ «Управление дорожного хозяйства и транспорта Белгородской области»</t>
  </si>
  <si>
    <t>100,200,300,800</t>
  </si>
  <si>
    <t xml:space="preserve">   </t>
  </si>
  <si>
    <t>Осуществлено обеспечение деятельности ОГКУ «Организатор пассажирских перевозок Белгородской области»</t>
  </si>
  <si>
    <t>Нераспределенный резерв (областной бюджет)</t>
  </si>
  <si>
    <t xml:space="preserve">  </t>
  </si>
  <si>
    <t>Осуществлено обеспечение деятельности министерства автомобильных дорог и транспорта Белгородской области</t>
  </si>
  <si>
    <t xml:space="preserve">X. Паспорт комплекса процессных мероприятий «Исполнение государственных функций исполнительным органом Белгородской области в сфере дорожной деятельности                            и организации транспортного обслуживания населения области» (далее – комплекс процессных мероприятий 3)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</si>
</sst>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2" fillId="0" borderId="0"/>
  </cellStyleXfs>
  <cellXfs count="95">
    <xf numFmtId="0" fontId="0" fillId="0" borderId="0" xfId="0"/>
    <xf numFmtId="0" fontId="2" fillId="0" borderId="0" xfId="1" applyFont="1" applyAlignment="1">
      <alignment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Border="1"/>
    <xf numFmtId="0" fontId="7" fillId="0" borderId="0" xfId="0" applyFont="1" applyBorder="1"/>
    <xf numFmtId="0" fontId="7" fillId="0" borderId="1" xfId="0" applyFont="1" applyBorder="1"/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/>
    <xf numFmtId="0" fontId="3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4" fontId="6" fillId="0" borderId="0" xfId="0" applyNumberFormat="1" applyFont="1"/>
    <xf numFmtId="0" fontId="3" fillId="0" borderId="2" xfId="0" applyFont="1" applyBorder="1" applyAlignment="1">
      <alignment horizontal="left" vertical="center" wrapText="1" indent="2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 indent="2"/>
    </xf>
    <xf numFmtId="0" fontId="11" fillId="0" borderId="10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 indent="4"/>
    </xf>
    <xf numFmtId="0" fontId="3" fillId="0" borderId="19" xfId="0" applyFont="1" applyBorder="1" applyAlignment="1">
      <alignment horizontal="center" vertical="center" wrapText="1"/>
    </xf>
    <xf numFmtId="0" fontId="6" fillId="0" borderId="21" xfId="0" applyFont="1" applyBorder="1"/>
    <xf numFmtId="0" fontId="6" fillId="0" borderId="22" xfId="0" applyFont="1" applyBorder="1"/>
    <xf numFmtId="0" fontId="5" fillId="0" borderId="22" xfId="0" applyNumberFormat="1" applyFont="1" applyBorder="1" applyAlignment="1">
      <alignment vertical="center" wrapText="1"/>
    </xf>
    <xf numFmtId="0" fontId="6" fillId="0" borderId="23" xfId="0" applyFont="1" applyBorder="1"/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left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76"/>
  <sheetViews>
    <sheetView tabSelected="1" view="pageBreakPreview" zoomScale="80" zoomScaleNormal="90" zoomScaleSheetLayoutView="80" workbookViewId="0">
      <selection activeCell="V33" sqref="V33"/>
    </sheetView>
  </sheetViews>
  <sheetFormatPr defaultRowHeight="15"/>
  <cols>
    <col min="1" max="1" width="8.5703125" style="5" customWidth="1"/>
    <col min="2" max="2" width="39.7109375" style="5" hidden="1" customWidth="1"/>
    <col min="3" max="3" width="69.85546875" style="5" customWidth="1"/>
    <col min="4" max="4" width="5.42578125" style="5" customWidth="1"/>
    <col min="5" max="5" width="7" style="5" customWidth="1"/>
    <col min="6" max="6" width="13.28515625" style="5" customWidth="1"/>
    <col min="7" max="7" width="8.42578125" style="5" customWidth="1"/>
    <col min="8" max="8" width="10.28515625" style="5" customWidth="1"/>
    <col min="9" max="9" width="10.140625" style="5" customWidth="1"/>
    <col min="10" max="10" width="11" style="5" customWidth="1"/>
    <col min="11" max="11" width="10.42578125" style="5" customWidth="1"/>
    <col min="12" max="12" width="10.5703125" style="5" customWidth="1"/>
    <col min="13" max="13" width="10.28515625" style="5" customWidth="1"/>
    <col min="14" max="14" width="10.7109375" style="5" customWidth="1"/>
    <col min="15" max="15" width="12.28515625" style="5" customWidth="1"/>
    <col min="16" max="16" width="12.42578125" style="5" bestFit="1" customWidth="1"/>
    <col min="17" max="16384" width="9.140625" style="5"/>
  </cols>
  <sheetData>
    <row r="1" spans="1:24" s="3" customFormat="1" ht="15.75">
      <c r="A1" s="1" t="str">
        <f>HYPERLINK("#Оглавление!A1","Назад в оглавление")</f>
        <v>Назад в оглавление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 ht="40.5" customHeight="1">
      <c r="A2" s="60" t="s">
        <v>51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4"/>
      <c r="Q2" s="4"/>
      <c r="R2" s="4"/>
      <c r="S2" s="4"/>
    </row>
    <row r="3" spans="1:24" ht="18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4"/>
      <c r="Q3" s="4"/>
      <c r="R3" s="4"/>
      <c r="S3" s="4"/>
    </row>
    <row r="4" spans="1:24" ht="21.75" customHeight="1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7"/>
      <c r="Q4" s="7"/>
      <c r="R4" s="7"/>
      <c r="S4" s="7"/>
    </row>
    <row r="5" spans="1:24" ht="23.25" hidden="1" customHeight="1">
      <c r="A5" s="8"/>
      <c r="B5" s="9"/>
      <c r="C5" s="10"/>
      <c r="D5" s="10"/>
      <c r="E5" s="10"/>
      <c r="F5" s="10"/>
      <c r="G5" s="10"/>
      <c r="H5" s="10"/>
      <c r="I5" s="9"/>
      <c r="J5" s="9"/>
      <c r="K5" s="9"/>
      <c r="L5" s="9"/>
      <c r="M5" s="9"/>
      <c r="N5" s="9"/>
      <c r="O5" s="11" t="s">
        <v>1</v>
      </c>
    </row>
    <row r="6" spans="1:24" ht="24" hidden="1" customHeight="1">
      <c r="A6" s="62" t="s">
        <v>2</v>
      </c>
      <c r="B6" s="62" t="s">
        <v>3</v>
      </c>
      <c r="C6" s="62" t="s">
        <v>4</v>
      </c>
      <c r="D6" s="63" t="s">
        <v>5</v>
      </c>
      <c r="E6" s="64"/>
      <c r="F6" s="64"/>
      <c r="G6" s="65"/>
      <c r="H6" s="62" t="s">
        <v>6</v>
      </c>
      <c r="I6" s="62"/>
      <c r="J6" s="62"/>
      <c r="K6" s="62"/>
      <c r="L6" s="62"/>
      <c r="M6" s="62"/>
      <c r="N6" s="62"/>
      <c r="O6" s="62"/>
    </row>
    <row r="7" spans="1:24" ht="31.5" hidden="1" customHeight="1">
      <c r="A7" s="62"/>
      <c r="B7" s="62"/>
      <c r="C7" s="62"/>
      <c r="D7" s="66" t="s">
        <v>7</v>
      </c>
      <c r="E7" s="67"/>
      <c r="F7" s="67"/>
      <c r="G7" s="68"/>
      <c r="H7" s="12">
        <v>2024</v>
      </c>
      <c r="I7" s="12">
        <v>2025</v>
      </c>
      <c r="J7" s="12">
        <v>2026</v>
      </c>
      <c r="K7" s="12">
        <v>2027</v>
      </c>
      <c r="L7" s="12">
        <v>2028</v>
      </c>
      <c r="M7" s="12">
        <v>2029</v>
      </c>
      <c r="N7" s="12">
        <v>2030</v>
      </c>
      <c r="O7" s="12" t="s">
        <v>8</v>
      </c>
    </row>
    <row r="8" spans="1:24" ht="22.5" hidden="1" customHeight="1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</row>
    <row r="9" spans="1:24" ht="38.25" hidden="1" customHeight="1">
      <c r="A9" s="69" t="s">
        <v>9</v>
      </c>
      <c r="B9" s="72" t="s">
        <v>10</v>
      </c>
      <c r="C9" s="13" t="s">
        <v>11</v>
      </c>
      <c r="D9" s="13"/>
      <c r="E9" s="13"/>
      <c r="F9" s="13"/>
      <c r="G9" s="13"/>
      <c r="H9" s="14">
        <f>H12+H15+H18</f>
        <v>223253.3</v>
      </c>
      <c r="I9" s="14">
        <f t="shared" ref="I9:N9" si="0">I12+I15+I18</f>
        <v>224790.1</v>
      </c>
      <c r="J9" s="14">
        <f t="shared" si="0"/>
        <v>232419.74400000001</v>
      </c>
      <c r="K9" s="14">
        <f t="shared" si="0"/>
        <v>241716.53376000002</v>
      </c>
      <c r="L9" s="14">
        <f t="shared" si="0"/>
        <v>251385.1951104</v>
      </c>
      <c r="M9" s="14">
        <f t="shared" si="0"/>
        <v>261440.60291481603</v>
      </c>
      <c r="N9" s="14">
        <f t="shared" si="0"/>
        <v>271898.22703140869</v>
      </c>
      <c r="O9" s="14">
        <f>SUM(H9:N9)</f>
        <v>1706903.7028166247</v>
      </c>
    </row>
    <row r="10" spans="1:24" ht="22.5" hidden="1" customHeight="1">
      <c r="A10" s="70"/>
      <c r="B10" s="72"/>
      <c r="C10" s="13" t="s">
        <v>12</v>
      </c>
      <c r="D10" s="13"/>
      <c r="E10" s="13"/>
      <c r="F10" s="13"/>
      <c r="G10" s="13"/>
      <c r="H10" s="12"/>
      <c r="I10" s="12"/>
      <c r="J10" s="12"/>
      <c r="K10" s="12"/>
      <c r="L10" s="12"/>
      <c r="M10" s="12"/>
      <c r="N10" s="12"/>
      <c r="O10" s="12"/>
    </row>
    <row r="11" spans="1:24" ht="32.25" hidden="1" customHeight="1">
      <c r="A11" s="71"/>
      <c r="B11" s="72"/>
      <c r="C11" s="13" t="s">
        <v>13</v>
      </c>
      <c r="D11" s="13"/>
      <c r="E11" s="13"/>
      <c r="F11" s="13"/>
      <c r="G11" s="13"/>
      <c r="H11" s="14">
        <f>H14+H17+H20</f>
        <v>223253.3</v>
      </c>
      <c r="I11" s="14">
        <f t="shared" ref="I11:N11" si="1">I14+I17+I20</f>
        <v>224790.1</v>
      </c>
      <c r="J11" s="14">
        <f t="shared" si="1"/>
        <v>232419.74400000001</v>
      </c>
      <c r="K11" s="14">
        <f t="shared" si="1"/>
        <v>241716.53376000002</v>
      </c>
      <c r="L11" s="14">
        <f t="shared" si="1"/>
        <v>251385.1951104</v>
      </c>
      <c r="M11" s="14">
        <f t="shared" si="1"/>
        <v>261440.60291481603</v>
      </c>
      <c r="N11" s="14">
        <f t="shared" si="1"/>
        <v>271898.22703140869</v>
      </c>
      <c r="O11" s="14">
        <f>SUM(H11:N11)</f>
        <v>1706903.7028166247</v>
      </c>
    </row>
    <row r="12" spans="1:24" ht="29.25" hidden="1" customHeight="1">
      <c r="A12" s="62" t="s">
        <v>14</v>
      </c>
      <c r="B12" s="72" t="s">
        <v>15</v>
      </c>
      <c r="C12" s="13" t="s">
        <v>11</v>
      </c>
      <c r="D12" s="13"/>
      <c r="E12" s="13"/>
      <c r="F12" s="13"/>
      <c r="G12" s="13"/>
      <c r="H12" s="14">
        <f>H14</f>
        <v>36178</v>
      </c>
      <c r="I12" s="15">
        <f>I14</f>
        <v>36584</v>
      </c>
      <c r="J12" s="14">
        <f t="shared" ref="J12:N12" si="2">J14</f>
        <v>37919</v>
      </c>
      <c r="K12" s="14">
        <f t="shared" si="2"/>
        <v>39435.760000000002</v>
      </c>
      <c r="L12" s="14">
        <f t="shared" si="2"/>
        <v>41013.190400000007</v>
      </c>
      <c r="M12" s="14">
        <f t="shared" si="2"/>
        <v>42653.718016000006</v>
      </c>
      <c r="N12" s="14">
        <f t="shared" si="2"/>
        <v>44359.866736640011</v>
      </c>
      <c r="O12" s="14">
        <f t="shared" ref="O12" si="3">SUM(H12:N12)</f>
        <v>278143.53515264002</v>
      </c>
    </row>
    <row r="13" spans="1:24" ht="25.5" hidden="1" customHeight="1">
      <c r="A13" s="62"/>
      <c r="B13" s="72"/>
      <c r="C13" s="13" t="s">
        <v>12</v>
      </c>
      <c r="D13" s="13"/>
      <c r="E13" s="13"/>
      <c r="F13" s="13"/>
      <c r="G13" s="13"/>
      <c r="H13" s="12"/>
      <c r="I13" s="16"/>
      <c r="J13" s="12"/>
      <c r="K13" s="12"/>
      <c r="L13" s="12"/>
      <c r="M13" s="12"/>
      <c r="N13" s="12"/>
      <c r="O13" s="12"/>
    </row>
    <row r="14" spans="1:24" ht="32.25" hidden="1" customHeight="1">
      <c r="A14" s="62"/>
      <c r="B14" s="72"/>
      <c r="C14" s="13" t="s">
        <v>13</v>
      </c>
      <c r="D14" s="17">
        <v>828</v>
      </c>
      <c r="E14" s="18" t="s">
        <v>16</v>
      </c>
      <c r="F14" s="17" t="s">
        <v>17</v>
      </c>
      <c r="G14" s="13"/>
      <c r="H14" s="19">
        <v>36178</v>
      </c>
      <c r="I14" s="20">
        <v>36584</v>
      </c>
      <c r="J14" s="20">
        <v>37919</v>
      </c>
      <c r="K14" s="21">
        <f>J14*1.04</f>
        <v>39435.760000000002</v>
      </c>
      <c r="L14" s="21">
        <f>K14*1.04</f>
        <v>41013.190400000007</v>
      </c>
      <c r="M14" s="21">
        <f>L14*1.04</f>
        <v>42653.718016000006</v>
      </c>
      <c r="N14" s="21">
        <f>M14*1.04</f>
        <v>44359.866736640011</v>
      </c>
      <c r="O14" s="14">
        <f t="shared" ref="O14" si="4">SUM(H14:N14)</f>
        <v>278143.53515264002</v>
      </c>
    </row>
    <row r="15" spans="1:24" ht="43.5" hidden="1" customHeight="1">
      <c r="A15" s="62" t="s">
        <v>18</v>
      </c>
      <c r="B15" s="73" t="s">
        <v>19</v>
      </c>
      <c r="C15" s="13" t="s">
        <v>11</v>
      </c>
      <c r="D15" s="13"/>
      <c r="E15" s="13"/>
      <c r="F15" s="13"/>
      <c r="G15" s="13"/>
      <c r="H15" s="14">
        <f>H17</f>
        <v>150859</v>
      </c>
      <c r="I15" s="15">
        <f>I17</f>
        <v>150715</v>
      </c>
      <c r="J15" s="14">
        <f t="shared" ref="J15:N15" si="5">J17</f>
        <v>155510</v>
      </c>
      <c r="K15" s="14">
        <f t="shared" si="5"/>
        <v>161730.4</v>
      </c>
      <c r="L15" s="14">
        <f t="shared" si="5"/>
        <v>168199.61600000001</v>
      </c>
      <c r="M15" s="14">
        <f t="shared" si="5"/>
        <v>174927.60064000002</v>
      </c>
      <c r="N15" s="14">
        <f t="shared" si="5"/>
        <v>181924.70466560003</v>
      </c>
      <c r="O15" s="14">
        <f t="shared" ref="O15" si="6">SUM(H15:N15)</f>
        <v>1143866.3213056002</v>
      </c>
      <c r="P15" s="22"/>
      <c r="Q15" s="22"/>
      <c r="R15" s="22"/>
      <c r="S15" s="22"/>
      <c r="T15" s="22"/>
      <c r="U15" s="22"/>
      <c r="V15" s="22"/>
      <c r="W15" s="23"/>
      <c r="X15" s="23"/>
    </row>
    <row r="16" spans="1:24" ht="28.5" hidden="1" customHeight="1">
      <c r="A16" s="62"/>
      <c r="B16" s="73"/>
      <c r="C16" s="13" t="s">
        <v>12</v>
      </c>
      <c r="D16" s="13"/>
      <c r="E16" s="13"/>
      <c r="F16" s="13"/>
      <c r="G16" s="13"/>
      <c r="H16" s="12"/>
      <c r="I16" s="16"/>
      <c r="J16" s="12"/>
      <c r="K16" s="12"/>
      <c r="L16" s="12"/>
      <c r="M16" s="12"/>
      <c r="N16" s="12"/>
      <c r="O16" s="12"/>
      <c r="P16" s="23"/>
      <c r="Q16" s="23"/>
      <c r="R16" s="23"/>
      <c r="S16" s="23"/>
      <c r="T16" s="23"/>
      <c r="U16" s="23"/>
      <c r="V16" s="23"/>
      <c r="W16" s="23"/>
      <c r="X16" s="23"/>
    </row>
    <row r="17" spans="1:24" ht="38.25" hidden="1" customHeight="1">
      <c r="A17" s="62"/>
      <c r="B17" s="73"/>
      <c r="C17" s="13" t="s">
        <v>13</v>
      </c>
      <c r="D17" s="17">
        <v>828</v>
      </c>
      <c r="E17" s="18" t="s">
        <v>20</v>
      </c>
      <c r="F17" s="17" t="s">
        <v>21</v>
      </c>
      <c r="G17" s="13"/>
      <c r="H17" s="19">
        <v>150859</v>
      </c>
      <c r="I17" s="20">
        <v>150715</v>
      </c>
      <c r="J17" s="20">
        <v>155510</v>
      </c>
      <c r="K17" s="21">
        <f>J17*1.04</f>
        <v>161730.4</v>
      </c>
      <c r="L17" s="21">
        <f>K17*1.04</f>
        <v>168199.61600000001</v>
      </c>
      <c r="M17" s="21">
        <f>L17*1.04</f>
        <v>174927.60064000002</v>
      </c>
      <c r="N17" s="21">
        <f>M17*1.04</f>
        <v>181924.70466560003</v>
      </c>
      <c r="O17" s="14">
        <f t="shared" ref="O17:O18" si="7">SUM(H17:N17)</f>
        <v>1143866.3213056002</v>
      </c>
      <c r="P17" s="23"/>
      <c r="Q17" s="23"/>
      <c r="R17" s="23"/>
      <c r="S17" s="23"/>
      <c r="T17" s="23"/>
      <c r="U17" s="23"/>
      <c r="V17" s="23"/>
      <c r="W17" s="23"/>
      <c r="X17" s="23"/>
    </row>
    <row r="18" spans="1:24" ht="37.5" hidden="1" customHeight="1">
      <c r="A18" s="62" t="s">
        <v>22</v>
      </c>
      <c r="B18" s="73" t="s">
        <v>23</v>
      </c>
      <c r="C18" s="13" t="s">
        <v>11</v>
      </c>
      <c r="D18" s="13"/>
      <c r="E18" s="13"/>
      <c r="F18" s="13"/>
      <c r="G18" s="13"/>
      <c r="H18" s="14">
        <f>H20</f>
        <v>36216.300000000003</v>
      </c>
      <c r="I18" s="15">
        <f>I20</f>
        <v>37491.1</v>
      </c>
      <c r="J18" s="14">
        <f t="shared" ref="J18:N18" si="8">J20</f>
        <v>38990.743999999999</v>
      </c>
      <c r="K18" s="14">
        <f t="shared" si="8"/>
        <v>40550.373760000002</v>
      </c>
      <c r="L18" s="14">
        <f t="shared" si="8"/>
        <v>42172.388710400002</v>
      </c>
      <c r="M18" s="14">
        <f t="shared" si="8"/>
        <v>43859.284258816006</v>
      </c>
      <c r="N18" s="14">
        <f t="shared" si="8"/>
        <v>45613.65562916865</v>
      </c>
      <c r="O18" s="14">
        <f t="shared" si="7"/>
        <v>284893.8463583847</v>
      </c>
    </row>
    <row r="19" spans="1:24" ht="28.5" hidden="1" customHeight="1">
      <c r="A19" s="62"/>
      <c r="B19" s="73"/>
      <c r="C19" s="13" t="s">
        <v>12</v>
      </c>
      <c r="D19" s="13"/>
      <c r="E19" s="13"/>
      <c r="F19" s="13"/>
      <c r="G19" s="13"/>
      <c r="H19" s="12"/>
      <c r="I19" s="16"/>
      <c r="J19" s="12"/>
      <c r="K19" s="12"/>
      <c r="L19" s="12"/>
      <c r="M19" s="12"/>
      <c r="N19" s="12"/>
      <c r="O19" s="12"/>
    </row>
    <row r="20" spans="1:24" ht="31.5" hidden="1" customHeight="1">
      <c r="A20" s="62"/>
      <c r="B20" s="73"/>
      <c r="C20" s="13" t="s">
        <v>13</v>
      </c>
      <c r="D20" s="17">
        <v>828</v>
      </c>
      <c r="E20" s="18" t="s">
        <v>16</v>
      </c>
      <c r="F20" s="17" t="s">
        <v>21</v>
      </c>
      <c r="G20" s="13"/>
      <c r="H20" s="24">
        <v>36216.300000000003</v>
      </c>
      <c r="I20" s="21">
        <v>37491.1</v>
      </c>
      <c r="J20" s="21">
        <v>38990.743999999999</v>
      </c>
      <c r="K20" s="21">
        <v>40550.373760000002</v>
      </c>
      <c r="L20" s="21">
        <v>42172.388710400002</v>
      </c>
      <c r="M20" s="21">
        <v>43859.284258816006</v>
      </c>
      <c r="N20" s="21">
        <v>45613.65562916865</v>
      </c>
      <c r="O20" s="14">
        <f t="shared" ref="O20" si="9">SUM(H20:N20)</f>
        <v>284893.8463583847</v>
      </c>
    </row>
    <row r="21" spans="1:24" s="23" customFormat="1" ht="28.5" hidden="1" customHeight="1">
      <c r="A21" s="25"/>
      <c r="B21" s="74"/>
      <c r="C21" s="25"/>
      <c r="D21" s="25"/>
      <c r="E21" s="25"/>
      <c r="F21" s="25"/>
      <c r="G21" s="25"/>
      <c r="H21" s="26"/>
      <c r="I21" s="26"/>
      <c r="J21" s="26"/>
      <c r="K21" s="26"/>
      <c r="L21" s="26"/>
      <c r="M21" s="26"/>
      <c r="N21" s="26"/>
      <c r="O21" s="26"/>
    </row>
    <row r="22" spans="1:24" s="23" customFormat="1" ht="28.5" hidden="1" customHeight="1">
      <c r="A22" s="25"/>
      <c r="B22" s="74"/>
      <c r="C22" s="25"/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</row>
    <row r="23" spans="1:24" s="23" customFormat="1" ht="28.5" hidden="1" customHeight="1">
      <c r="A23" s="25"/>
      <c r="B23" s="74"/>
      <c r="C23" s="25"/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</row>
    <row r="24" spans="1:24" s="23" customFormat="1" ht="28.5" hidden="1" customHeight="1">
      <c r="A24" s="25"/>
      <c r="B24" s="74"/>
      <c r="C24" s="25"/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</row>
    <row r="25" spans="1:24" s="23" customFormat="1" ht="28.5" hidden="1" customHeight="1">
      <c r="A25" s="25"/>
      <c r="B25" s="74"/>
      <c r="C25" s="25"/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</row>
    <row r="26" spans="1:24" s="23" customFormat="1" ht="28.5" hidden="1" customHeight="1">
      <c r="A26" s="25"/>
      <c r="B26" s="74"/>
      <c r="C26" s="25"/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</row>
    <row r="27" spans="1:24" ht="27.75" hidden="1" customHeight="1">
      <c r="A27" s="25"/>
      <c r="B27" s="27"/>
      <c r="C27" s="25"/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</row>
    <row r="28" spans="1:24" ht="12.75" customHeight="1" thickBot="1">
      <c r="A28" s="3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9"/>
    </row>
    <row r="29" spans="1:24" ht="33" customHeight="1">
      <c r="A29" s="75" t="s">
        <v>2</v>
      </c>
      <c r="B29" s="77" t="s">
        <v>3</v>
      </c>
      <c r="C29" s="77" t="s">
        <v>24</v>
      </c>
      <c r="D29" s="79" t="s">
        <v>5</v>
      </c>
      <c r="E29" s="80"/>
      <c r="F29" s="80"/>
      <c r="G29" s="81"/>
      <c r="H29" s="77" t="s">
        <v>25</v>
      </c>
      <c r="I29" s="77"/>
      <c r="J29" s="77"/>
      <c r="K29" s="77"/>
      <c r="L29" s="77"/>
      <c r="M29" s="77"/>
      <c r="N29" s="77"/>
      <c r="O29" s="82"/>
    </row>
    <row r="30" spans="1:24" ht="28.5" customHeight="1">
      <c r="A30" s="76"/>
      <c r="B30" s="78"/>
      <c r="C30" s="78"/>
      <c r="D30" s="83" t="s">
        <v>7</v>
      </c>
      <c r="E30" s="84"/>
      <c r="F30" s="84"/>
      <c r="G30" s="85"/>
      <c r="H30" s="30" t="s">
        <v>26</v>
      </c>
      <c r="I30" s="30" t="s">
        <v>27</v>
      </c>
      <c r="J30" s="30" t="s">
        <v>28</v>
      </c>
      <c r="K30" s="30" t="s">
        <v>29</v>
      </c>
      <c r="L30" s="30" t="s">
        <v>30</v>
      </c>
      <c r="M30" s="30" t="s">
        <v>31</v>
      </c>
      <c r="N30" s="30" t="s">
        <v>32</v>
      </c>
      <c r="O30" s="31" t="s">
        <v>8</v>
      </c>
    </row>
    <row r="31" spans="1:24" ht="25.5" customHeight="1">
      <c r="A31" s="32">
        <v>1</v>
      </c>
      <c r="B31" s="30">
        <v>2</v>
      </c>
      <c r="C31" s="30">
        <v>2</v>
      </c>
      <c r="D31" s="30">
        <v>3</v>
      </c>
      <c r="E31" s="30">
        <v>4</v>
      </c>
      <c r="F31" s="30">
        <v>5</v>
      </c>
      <c r="G31" s="30">
        <v>6</v>
      </c>
      <c r="H31" s="30">
        <v>7</v>
      </c>
      <c r="I31" s="30">
        <v>8</v>
      </c>
      <c r="J31" s="30">
        <v>9</v>
      </c>
      <c r="K31" s="30">
        <v>10</v>
      </c>
      <c r="L31" s="30">
        <v>11</v>
      </c>
      <c r="M31" s="30">
        <v>12</v>
      </c>
      <c r="N31" s="30">
        <v>13</v>
      </c>
      <c r="O31" s="31">
        <v>14</v>
      </c>
    </row>
    <row r="32" spans="1:24" ht="36" customHeight="1">
      <c r="A32" s="32" t="s">
        <v>9</v>
      </c>
      <c r="B32" s="33"/>
      <c r="C32" s="86" t="s">
        <v>10</v>
      </c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8"/>
    </row>
    <row r="33" spans="1:22" ht="25.5" customHeight="1">
      <c r="A33" s="34"/>
      <c r="B33" s="89" t="s">
        <v>10</v>
      </c>
      <c r="C33" s="35" t="s">
        <v>33</v>
      </c>
      <c r="D33" s="13"/>
      <c r="E33" s="13"/>
      <c r="F33" s="13"/>
      <c r="G33" s="13"/>
      <c r="H33" s="14">
        <f>H42+H51+H60</f>
        <v>224144.7</v>
      </c>
      <c r="I33" s="14">
        <f t="shared" ref="I33:N33" si="10">I42+I51+I60</f>
        <v>225531.8</v>
      </c>
      <c r="J33" s="14">
        <f t="shared" si="10"/>
        <v>232989.8</v>
      </c>
      <c r="K33" s="14">
        <f t="shared" si="10"/>
        <v>242309.39199999999</v>
      </c>
      <c r="L33" s="14">
        <f t="shared" si="10"/>
        <v>252001.76767999999</v>
      </c>
      <c r="M33" s="14">
        <f t="shared" si="10"/>
        <v>262081.83838720003</v>
      </c>
      <c r="N33" s="14">
        <f t="shared" si="10"/>
        <v>272565.11192268803</v>
      </c>
      <c r="O33" s="36">
        <f>SUM(H33:N33)</f>
        <v>1711624.4099898881</v>
      </c>
      <c r="P33" s="37">
        <f>O42+O51+O60</f>
        <v>1711624.4099898881</v>
      </c>
      <c r="V33" s="5" t="s">
        <v>49</v>
      </c>
    </row>
    <row r="34" spans="1:22" ht="27.75" customHeight="1">
      <c r="A34" s="34"/>
      <c r="B34" s="90"/>
      <c r="C34" s="35" t="s">
        <v>34</v>
      </c>
      <c r="D34" s="38"/>
      <c r="E34" s="38"/>
      <c r="F34" s="38"/>
      <c r="G34" s="38"/>
      <c r="H34" s="14"/>
      <c r="I34" s="14"/>
      <c r="J34" s="14"/>
      <c r="K34" s="14"/>
      <c r="L34" s="14"/>
      <c r="M34" s="14"/>
      <c r="N34" s="14"/>
      <c r="O34" s="36"/>
    </row>
    <row r="35" spans="1:22" ht="37.5" customHeight="1">
      <c r="A35" s="34"/>
      <c r="B35" s="90"/>
      <c r="C35" s="39" t="s">
        <v>35</v>
      </c>
      <c r="D35" s="40"/>
      <c r="E35" s="40"/>
      <c r="F35" s="40"/>
      <c r="G35" s="40"/>
      <c r="H35" s="41"/>
      <c r="I35" s="41"/>
      <c r="J35" s="41"/>
      <c r="K35" s="41"/>
      <c r="L35" s="41"/>
      <c r="M35" s="41"/>
      <c r="N35" s="41"/>
      <c r="O35" s="42"/>
    </row>
    <row r="36" spans="1:22" ht="24.75" customHeight="1">
      <c r="A36" s="34"/>
      <c r="B36" s="90"/>
      <c r="C36" s="43" t="s">
        <v>36</v>
      </c>
      <c r="D36" s="40"/>
      <c r="E36" s="40"/>
      <c r="F36" s="40"/>
      <c r="G36" s="40"/>
      <c r="H36" s="41"/>
      <c r="I36" s="41"/>
      <c r="J36" s="41"/>
      <c r="K36" s="41"/>
      <c r="L36" s="41"/>
      <c r="M36" s="41"/>
      <c r="N36" s="41"/>
      <c r="O36" s="42"/>
      <c r="S36" s="5" t="s">
        <v>37</v>
      </c>
    </row>
    <row r="37" spans="1:22" ht="56.25" customHeight="1">
      <c r="A37" s="34"/>
      <c r="B37" s="90"/>
      <c r="C37" s="39" t="s">
        <v>38</v>
      </c>
      <c r="D37" s="44"/>
      <c r="E37" s="44"/>
      <c r="F37" s="44"/>
      <c r="G37" s="44"/>
      <c r="H37" s="41"/>
      <c r="I37" s="41"/>
      <c r="J37" s="41"/>
      <c r="K37" s="41"/>
      <c r="L37" s="41"/>
      <c r="M37" s="41"/>
      <c r="N37" s="41"/>
      <c r="O37" s="42"/>
    </row>
    <row r="38" spans="1:22" ht="54.75" customHeight="1">
      <c r="A38" s="34"/>
      <c r="B38" s="90"/>
      <c r="C38" s="39" t="s">
        <v>39</v>
      </c>
      <c r="D38" s="44"/>
      <c r="E38" s="44"/>
      <c r="F38" s="44"/>
      <c r="G38" s="44"/>
      <c r="H38" s="41"/>
      <c r="I38" s="41"/>
      <c r="J38" s="41"/>
      <c r="K38" s="41"/>
      <c r="L38" s="41"/>
      <c r="M38" s="41"/>
      <c r="N38" s="41"/>
      <c r="O38" s="42"/>
    </row>
    <row r="39" spans="1:22" ht="23.25" customHeight="1">
      <c r="A39" s="34"/>
      <c r="B39" s="90"/>
      <c r="C39" s="39" t="s">
        <v>40</v>
      </c>
      <c r="D39" s="40"/>
      <c r="E39" s="40"/>
      <c r="F39" s="40"/>
      <c r="G39" s="40"/>
      <c r="H39" s="41"/>
      <c r="I39" s="41"/>
      <c r="J39" s="41"/>
      <c r="K39" s="41"/>
      <c r="L39" s="41"/>
      <c r="M39" s="41"/>
      <c r="N39" s="41"/>
      <c r="O39" s="42"/>
    </row>
    <row r="40" spans="1:22" ht="21.75" customHeight="1">
      <c r="A40" s="34"/>
      <c r="B40" s="91"/>
      <c r="C40" s="39" t="s">
        <v>41</v>
      </c>
      <c r="D40" s="44"/>
      <c r="E40" s="44"/>
      <c r="F40" s="44"/>
      <c r="G40" s="44"/>
      <c r="H40" s="41"/>
      <c r="I40" s="41"/>
      <c r="J40" s="41"/>
      <c r="K40" s="41"/>
      <c r="L40" s="41"/>
      <c r="M40" s="41"/>
      <c r="N40" s="41"/>
      <c r="O40" s="42"/>
    </row>
    <row r="41" spans="1:22" ht="23.25" customHeight="1">
      <c r="A41" s="32" t="s">
        <v>14</v>
      </c>
      <c r="B41" s="45"/>
      <c r="C41" s="92" t="s">
        <v>50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4"/>
    </row>
    <row r="42" spans="1:22" ht="34.5" customHeight="1">
      <c r="A42" s="46"/>
      <c r="B42" s="69" t="s">
        <v>15</v>
      </c>
      <c r="C42" s="39" t="s">
        <v>33</v>
      </c>
      <c r="D42" s="17">
        <v>828</v>
      </c>
      <c r="E42" s="18" t="s">
        <v>16</v>
      </c>
      <c r="F42" s="17" t="s">
        <v>42</v>
      </c>
      <c r="G42" s="41" t="s">
        <v>43</v>
      </c>
      <c r="H42" s="24">
        <v>41246.6</v>
      </c>
      <c r="I42" s="24">
        <f>36823.1+3308</f>
        <v>40131.1</v>
      </c>
      <c r="J42" s="24">
        <f>38219.1+3308</f>
        <v>41527.1</v>
      </c>
      <c r="K42" s="47">
        <f>J42*1.04</f>
        <v>43188.184000000001</v>
      </c>
      <c r="L42" s="47">
        <f>K42*1.04</f>
        <v>44915.711360000001</v>
      </c>
      <c r="M42" s="47">
        <f>L42*1.04</f>
        <v>46712.339814400002</v>
      </c>
      <c r="N42" s="47">
        <f>M42*1.04</f>
        <v>48580.833406976002</v>
      </c>
      <c r="O42" s="48">
        <f>SUM(H42:N42)</f>
        <v>306301.86858137604</v>
      </c>
    </row>
    <row r="43" spans="1:22" ht="23.25" customHeight="1">
      <c r="A43" s="34"/>
      <c r="B43" s="70"/>
      <c r="C43" s="39" t="s">
        <v>34</v>
      </c>
      <c r="D43" s="44"/>
      <c r="E43" s="44"/>
      <c r="F43" s="44"/>
      <c r="G43" s="44"/>
      <c r="H43" s="47"/>
      <c r="I43" s="47"/>
      <c r="J43" s="47"/>
      <c r="K43" s="47"/>
      <c r="L43" s="47"/>
      <c r="M43" s="47"/>
      <c r="N43" s="47"/>
      <c r="O43" s="48"/>
    </row>
    <row r="44" spans="1:22" ht="34.5" customHeight="1">
      <c r="A44" s="34"/>
      <c r="B44" s="70"/>
      <c r="C44" s="39" t="s">
        <v>35</v>
      </c>
      <c r="D44" s="40"/>
      <c r="E44" s="40"/>
      <c r="F44" s="40"/>
      <c r="G44" s="40"/>
      <c r="H44" s="41"/>
      <c r="I44" s="41"/>
      <c r="J44" s="41"/>
      <c r="K44" s="41"/>
      <c r="L44" s="41"/>
      <c r="M44" s="41"/>
      <c r="N44" s="41"/>
      <c r="O44" s="42"/>
    </row>
    <row r="45" spans="1:22" ht="24" customHeight="1">
      <c r="A45" s="34"/>
      <c r="B45" s="70"/>
      <c r="C45" s="43" t="s">
        <v>36</v>
      </c>
      <c r="D45" s="40"/>
      <c r="E45" s="40"/>
      <c r="F45" s="40"/>
      <c r="G45" s="40"/>
      <c r="H45" s="41"/>
      <c r="I45" s="41"/>
      <c r="J45" s="41"/>
      <c r="K45" s="41"/>
      <c r="L45" s="41"/>
      <c r="M45" s="41"/>
      <c r="N45" s="41"/>
      <c r="O45" s="42"/>
    </row>
    <row r="46" spans="1:22" ht="57" customHeight="1">
      <c r="A46" s="34"/>
      <c r="B46" s="70"/>
      <c r="C46" s="39" t="s">
        <v>38</v>
      </c>
      <c r="D46" s="44"/>
      <c r="E46" s="44"/>
      <c r="F46" s="44"/>
      <c r="G46" s="44"/>
      <c r="H46" s="41"/>
      <c r="I46" s="41"/>
      <c r="J46" s="41"/>
      <c r="K46" s="41"/>
      <c r="L46" s="41"/>
      <c r="M46" s="41"/>
      <c r="N46" s="41"/>
      <c r="O46" s="42"/>
    </row>
    <row r="47" spans="1:22" ht="48.75" customHeight="1">
      <c r="A47" s="34"/>
      <c r="B47" s="70"/>
      <c r="C47" s="39" t="s">
        <v>39</v>
      </c>
      <c r="D47" s="44"/>
      <c r="E47" s="44"/>
      <c r="F47" s="44"/>
      <c r="G47" s="44"/>
      <c r="H47" s="41"/>
      <c r="I47" s="41"/>
      <c r="J47" s="41"/>
      <c r="K47" s="41"/>
      <c r="L47" s="41"/>
      <c r="M47" s="41"/>
      <c r="N47" s="41"/>
      <c r="O47" s="42"/>
    </row>
    <row r="48" spans="1:22" ht="21" customHeight="1">
      <c r="A48" s="34"/>
      <c r="B48" s="70"/>
      <c r="C48" s="39" t="s">
        <v>40</v>
      </c>
      <c r="D48" s="40"/>
      <c r="E48" s="40"/>
      <c r="F48" s="40"/>
      <c r="G48" s="40"/>
      <c r="H48" s="41"/>
      <c r="I48" s="41"/>
      <c r="J48" s="41"/>
      <c r="K48" s="41"/>
      <c r="L48" s="41"/>
      <c r="M48" s="41"/>
      <c r="N48" s="41"/>
      <c r="O48" s="42"/>
    </row>
    <row r="49" spans="1:22" ht="23.25" customHeight="1">
      <c r="A49" s="34"/>
      <c r="B49" s="71"/>
      <c r="C49" s="39" t="s">
        <v>41</v>
      </c>
      <c r="D49" s="44"/>
      <c r="E49" s="44"/>
      <c r="F49" s="44"/>
      <c r="G49" s="44"/>
      <c r="H49" s="41"/>
      <c r="I49" s="41"/>
      <c r="J49" s="41"/>
      <c r="K49" s="41"/>
      <c r="L49" s="41"/>
      <c r="M49" s="41"/>
      <c r="N49" s="41"/>
      <c r="O49" s="42"/>
    </row>
    <row r="50" spans="1:22" ht="30.75" customHeight="1">
      <c r="A50" s="32" t="s">
        <v>18</v>
      </c>
      <c r="B50" s="45"/>
      <c r="C50" s="92" t="s">
        <v>44</v>
      </c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4"/>
    </row>
    <row r="51" spans="1:22" ht="38.25" customHeight="1">
      <c r="A51" s="34"/>
      <c r="B51" s="69" t="s">
        <v>19</v>
      </c>
      <c r="C51" s="39" t="s">
        <v>33</v>
      </c>
      <c r="D51" s="17">
        <v>828</v>
      </c>
      <c r="E51" s="18" t="s">
        <v>20</v>
      </c>
      <c r="F51" s="17" t="s">
        <v>21</v>
      </c>
      <c r="G51" s="49" t="s">
        <v>45</v>
      </c>
      <c r="H51" s="47">
        <v>146639.9</v>
      </c>
      <c r="I51" s="47">
        <v>148465</v>
      </c>
      <c r="J51" s="47">
        <v>153218</v>
      </c>
      <c r="K51" s="47">
        <f>J51*1.04</f>
        <v>159346.72</v>
      </c>
      <c r="L51" s="47">
        <f t="shared" ref="L51:N51" si="11">K51*1.04</f>
        <v>165720.5888</v>
      </c>
      <c r="M51" s="47">
        <f t="shared" si="11"/>
        <v>172349.41235200001</v>
      </c>
      <c r="N51" s="47">
        <f t="shared" si="11"/>
        <v>179243.38884608002</v>
      </c>
      <c r="O51" s="50">
        <f>SUM(H51:N51)</f>
        <v>1124983.0099980801</v>
      </c>
      <c r="P51" s="51">
        <f>SUM(H51:N51)</f>
        <v>1124983.0099980801</v>
      </c>
    </row>
    <row r="52" spans="1:22" ht="25.5" customHeight="1">
      <c r="A52" s="34"/>
      <c r="B52" s="70"/>
      <c r="C52" s="39" t="s">
        <v>34</v>
      </c>
      <c r="D52" s="44"/>
      <c r="E52" s="44"/>
      <c r="F52" s="44"/>
      <c r="G52" s="44"/>
      <c r="H52" s="47"/>
      <c r="I52" s="47"/>
      <c r="J52" s="47"/>
      <c r="K52" s="47"/>
      <c r="L52" s="47"/>
      <c r="M52" s="47"/>
      <c r="N52" s="47"/>
      <c r="O52" s="48"/>
    </row>
    <row r="53" spans="1:22" ht="42" customHeight="1">
      <c r="A53" s="34"/>
      <c r="B53" s="70"/>
      <c r="C53" s="39" t="s">
        <v>35</v>
      </c>
      <c r="D53" s="40"/>
      <c r="E53" s="40"/>
      <c r="F53" s="40"/>
      <c r="G53" s="40"/>
      <c r="H53" s="41"/>
      <c r="I53" s="41"/>
      <c r="J53" s="41"/>
      <c r="K53" s="41"/>
      <c r="L53" s="41"/>
      <c r="M53" s="41"/>
      <c r="N53" s="41"/>
      <c r="O53" s="42"/>
    </row>
    <row r="54" spans="1:22" ht="22.5" customHeight="1">
      <c r="A54" s="34"/>
      <c r="B54" s="70"/>
      <c r="C54" s="43" t="s">
        <v>36</v>
      </c>
      <c r="D54" s="40"/>
      <c r="E54" s="40"/>
      <c r="F54" s="40"/>
      <c r="G54" s="40"/>
      <c r="H54" s="41"/>
      <c r="I54" s="41"/>
      <c r="J54" s="41"/>
      <c r="K54" s="41"/>
      <c r="L54" s="41"/>
      <c r="M54" s="41"/>
      <c r="N54" s="41"/>
      <c r="O54" s="42"/>
    </row>
    <row r="55" spans="1:22" ht="54" customHeight="1">
      <c r="A55" s="34"/>
      <c r="B55" s="70"/>
      <c r="C55" s="39" t="s">
        <v>38</v>
      </c>
      <c r="D55" s="44"/>
      <c r="E55" s="44"/>
      <c r="F55" s="44"/>
      <c r="G55" s="44"/>
      <c r="H55" s="41"/>
      <c r="I55" s="41"/>
      <c r="J55" s="41"/>
      <c r="K55" s="41"/>
      <c r="L55" s="41"/>
      <c r="M55" s="41"/>
      <c r="N55" s="41"/>
      <c r="O55" s="42"/>
    </row>
    <row r="56" spans="1:22" ht="54" customHeight="1">
      <c r="A56" s="34"/>
      <c r="B56" s="70"/>
      <c r="C56" s="39" t="s">
        <v>39</v>
      </c>
      <c r="D56" s="44"/>
      <c r="E56" s="44"/>
      <c r="F56" s="44"/>
      <c r="G56" s="44"/>
      <c r="H56" s="41"/>
      <c r="I56" s="41"/>
      <c r="J56" s="41"/>
      <c r="K56" s="41"/>
      <c r="L56" s="41"/>
      <c r="M56" s="41"/>
      <c r="N56" s="41"/>
      <c r="O56" s="42"/>
      <c r="V56" s="5" t="s">
        <v>46</v>
      </c>
    </row>
    <row r="57" spans="1:22" ht="24.75" customHeight="1">
      <c r="A57" s="34"/>
      <c r="B57" s="70"/>
      <c r="C57" s="39" t="s">
        <v>40</v>
      </c>
      <c r="D57" s="40"/>
      <c r="E57" s="40"/>
      <c r="F57" s="40"/>
      <c r="G57" s="40"/>
      <c r="H57" s="41"/>
      <c r="I57" s="41"/>
      <c r="J57" s="41"/>
      <c r="K57" s="41"/>
      <c r="L57" s="41"/>
      <c r="M57" s="41"/>
      <c r="N57" s="41"/>
      <c r="O57" s="42"/>
    </row>
    <row r="58" spans="1:22" ht="19.5" customHeight="1">
      <c r="A58" s="34"/>
      <c r="B58" s="71"/>
      <c r="C58" s="39" t="s">
        <v>41</v>
      </c>
      <c r="D58" s="44"/>
      <c r="E58" s="44"/>
      <c r="F58" s="44"/>
      <c r="G58" s="44"/>
      <c r="H58" s="41"/>
      <c r="I58" s="41"/>
      <c r="J58" s="41"/>
      <c r="K58" s="41"/>
      <c r="L58" s="41"/>
      <c r="M58" s="41"/>
      <c r="N58" s="41"/>
      <c r="O58" s="42"/>
    </row>
    <row r="59" spans="1:22" ht="28.5" customHeight="1">
      <c r="A59" s="32" t="s">
        <v>22</v>
      </c>
      <c r="B59" s="52"/>
      <c r="C59" s="92" t="s">
        <v>47</v>
      </c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4"/>
    </row>
    <row r="60" spans="1:22" ht="31.5" customHeight="1">
      <c r="A60" s="46"/>
      <c r="B60" s="72" t="s">
        <v>23</v>
      </c>
      <c r="C60" s="39" t="s">
        <v>33</v>
      </c>
      <c r="D60" s="17">
        <v>828</v>
      </c>
      <c r="E60" s="18" t="s">
        <v>16</v>
      </c>
      <c r="F60" s="17" t="s">
        <v>21</v>
      </c>
      <c r="G60" s="41" t="s">
        <v>43</v>
      </c>
      <c r="H60" s="47">
        <v>36258.199999999997</v>
      </c>
      <c r="I60" s="47">
        <v>36935.699999999997</v>
      </c>
      <c r="J60" s="47">
        <v>38244.699999999997</v>
      </c>
      <c r="K60" s="47">
        <f>J60*1.04</f>
        <v>39774.487999999998</v>
      </c>
      <c r="L60" s="47">
        <f>K60*1.04</f>
        <v>41365.467519999998</v>
      </c>
      <c r="M60" s="47">
        <f>L60*1.04</f>
        <v>43020.086220799996</v>
      </c>
      <c r="N60" s="47">
        <f>M60*1.04</f>
        <v>44740.889669632001</v>
      </c>
      <c r="O60" s="48">
        <f>SUM(H60:N60)</f>
        <v>280339.53141043201</v>
      </c>
    </row>
    <row r="61" spans="1:22" ht="24.75" customHeight="1">
      <c r="A61" s="34"/>
      <c r="B61" s="72"/>
      <c r="C61" s="39" t="s">
        <v>34</v>
      </c>
      <c r="D61" s="44"/>
      <c r="E61" s="44"/>
      <c r="F61" s="44"/>
      <c r="G61" s="44"/>
      <c r="H61" s="47"/>
      <c r="I61" s="47"/>
      <c r="J61" s="47"/>
      <c r="K61" s="47"/>
      <c r="L61" s="47"/>
      <c r="M61" s="47"/>
      <c r="N61" s="47"/>
      <c r="O61" s="48"/>
    </row>
    <row r="62" spans="1:22" ht="37.5" customHeight="1">
      <c r="A62" s="34"/>
      <c r="B62" s="72"/>
      <c r="C62" s="39" t="s">
        <v>35</v>
      </c>
      <c r="D62" s="40"/>
      <c r="E62" s="40"/>
      <c r="F62" s="40"/>
      <c r="G62" s="40"/>
      <c r="H62" s="41"/>
      <c r="I62" s="41"/>
      <c r="J62" s="41"/>
      <c r="K62" s="41"/>
      <c r="L62" s="41"/>
      <c r="M62" s="41"/>
      <c r="N62" s="41"/>
      <c r="O62" s="42"/>
    </row>
    <row r="63" spans="1:22" ht="21" customHeight="1">
      <c r="A63" s="34"/>
      <c r="B63" s="72"/>
      <c r="C63" s="53" t="s">
        <v>36</v>
      </c>
      <c r="D63" s="54"/>
      <c r="E63" s="54"/>
      <c r="F63" s="54"/>
      <c r="G63" s="54"/>
      <c r="H63" s="12"/>
      <c r="I63" s="12"/>
      <c r="J63" s="12"/>
      <c r="K63" s="12"/>
      <c r="L63" s="12"/>
      <c r="M63" s="12"/>
      <c r="N63" s="12"/>
      <c r="O63" s="55"/>
    </row>
    <row r="64" spans="1:22" ht="47.25">
      <c r="A64" s="34"/>
      <c r="B64" s="72"/>
      <c r="C64" s="35" t="s">
        <v>38</v>
      </c>
      <c r="D64" s="38"/>
      <c r="E64" s="38"/>
      <c r="F64" s="38"/>
      <c r="G64" s="38"/>
      <c r="H64" s="12"/>
      <c r="I64" s="12"/>
      <c r="J64" s="12"/>
      <c r="K64" s="12"/>
      <c r="L64" s="12"/>
      <c r="M64" s="12"/>
      <c r="N64" s="12"/>
      <c r="O64" s="55"/>
    </row>
    <row r="65" spans="1:18" ht="47.25">
      <c r="A65" s="34"/>
      <c r="B65" s="72"/>
      <c r="C65" s="35" t="s">
        <v>39</v>
      </c>
      <c r="D65" s="38"/>
      <c r="E65" s="38"/>
      <c r="F65" s="38"/>
      <c r="G65" s="38"/>
      <c r="H65" s="12"/>
      <c r="I65" s="12"/>
      <c r="J65" s="12"/>
      <c r="K65" s="12"/>
      <c r="L65" s="12"/>
      <c r="M65" s="12"/>
      <c r="N65" s="12"/>
      <c r="O65" s="55"/>
    </row>
    <row r="66" spans="1:18" ht="15.75">
      <c r="A66" s="34"/>
      <c r="B66" s="72"/>
      <c r="C66" s="35" t="s">
        <v>40</v>
      </c>
      <c r="D66" s="54"/>
      <c r="E66" s="54"/>
      <c r="F66" s="54"/>
      <c r="G66" s="54"/>
      <c r="H66" s="12"/>
      <c r="I66" s="12"/>
      <c r="J66" s="12"/>
      <c r="K66" s="12"/>
      <c r="L66" s="12"/>
      <c r="M66" s="12"/>
      <c r="N66" s="12"/>
      <c r="O66" s="55"/>
    </row>
    <row r="67" spans="1:18" ht="22.5" customHeight="1">
      <c r="A67" s="34"/>
      <c r="B67" s="72"/>
      <c r="C67" s="35" t="s">
        <v>41</v>
      </c>
      <c r="D67" s="38"/>
      <c r="E67" s="38"/>
      <c r="F67" s="38"/>
      <c r="G67" s="38"/>
      <c r="H67" s="12"/>
      <c r="I67" s="12"/>
      <c r="J67" s="12"/>
      <c r="K67" s="12"/>
      <c r="L67" s="12"/>
      <c r="M67" s="12"/>
      <c r="N67" s="12"/>
      <c r="O67" s="55"/>
    </row>
    <row r="68" spans="1:18" ht="27" customHeight="1" thickBot="1">
      <c r="A68" s="56"/>
      <c r="B68" s="57"/>
      <c r="C68" s="58" t="s">
        <v>48</v>
      </c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9"/>
    </row>
    <row r="69" spans="1:18" ht="21.75" customHeight="1"/>
    <row r="70" spans="1:18" ht="15.75" customHeight="1"/>
    <row r="76" spans="1:18">
      <c r="R76" s="5" t="s">
        <v>49</v>
      </c>
    </row>
  </sheetData>
  <mergeCells count="32">
    <mergeCell ref="B60:B67"/>
    <mergeCell ref="C29:C30"/>
    <mergeCell ref="D29:G29"/>
    <mergeCell ref="H29:O29"/>
    <mergeCell ref="D30:G30"/>
    <mergeCell ref="C32:O32"/>
    <mergeCell ref="B33:B40"/>
    <mergeCell ref="C41:O41"/>
    <mergeCell ref="B42:B49"/>
    <mergeCell ref="C50:O50"/>
    <mergeCell ref="B51:B58"/>
    <mergeCell ref="C59:O59"/>
    <mergeCell ref="A18:A20"/>
    <mergeCell ref="B18:B20"/>
    <mergeCell ref="B21:B23"/>
    <mergeCell ref="B24:B26"/>
    <mergeCell ref="A29:A30"/>
    <mergeCell ref="B29:B30"/>
    <mergeCell ref="A9:A11"/>
    <mergeCell ref="B9:B11"/>
    <mergeCell ref="A12:A14"/>
    <mergeCell ref="B12:B14"/>
    <mergeCell ref="A15:A17"/>
    <mergeCell ref="B15:B17"/>
    <mergeCell ref="A2:O2"/>
    <mergeCell ref="A4:O4"/>
    <mergeCell ref="A6:A7"/>
    <mergeCell ref="B6:B7"/>
    <mergeCell ref="C6:C7"/>
    <mergeCell ref="D6:G6"/>
    <mergeCell ref="H6:O6"/>
    <mergeCell ref="D7:G7"/>
  </mergeCells>
  <pageMargins left="0.59055118110236227" right="0.59055118110236227" top="0.59055118110236227" bottom="0.59055118110236227" header="0.31496062992125984" footer="0.31496062992125984"/>
  <pageSetup paperSize="9" scale="67" firstPageNumber="50" fitToHeight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 Фин обеспечение КПМ </vt:lpstr>
      <vt:lpstr>'3. Фин обеспечение КПМ '!Заголовки_для_печати</vt:lpstr>
      <vt:lpstr>'3. Фин обеспечение КПМ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2024-10-17T16:05:23Z</cp:lastPrinted>
  <dcterms:created xsi:type="dcterms:W3CDTF">2024-08-29T09:31:11Z</dcterms:created>
  <dcterms:modified xsi:type="dcterms:W3CDTF">2024-10-17T16:08:10Z</dcterms:modified>
</cp:coreProperties>
</file>