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Изменения  стройка" sheetId="1" r:id="rId1"/>
  </sheets>
  <externalReferences>
    <externalReference r:id="rId2"/>
  </externalReferences>
  <definedNames>
    <definedName name="Print_Titles" localSheetId="0">'Изменения  стройка'!$66:$69</definedName>
    <definedName name="вяжущие" localSheetId="0">#REF!</definedName>
    <definedName name="вяжущие">#REF!</definedName>
    <definedName name="вяжущие_по" localSheetId="0">#REF!</definedName>
    <definedName name="вяжущие_по">#REF!</definedName>
    <definedName name="вяжущие_ср" localSheetId="0">#REF!</definedName>
    <definedName name="вяжущие_ср">#REF!</definedName>
    <definedName name="лист5" localSheetId="0">#REF!</definedName>
    <definedName name="лист5">#REF!</definedName>
    <definedName name="нов" localSheetId="0">#REF!</definedName>
    <definedName name="нов">#REF!</definedName>
    <definedName name="о" localSheetId="0">#REF!</definedName>
    <definedName name="о">#REF!</definedName>
    <definedName name="ооо" localSheetId="0">#REF!</definedName>
    <definedName name="ооо">#REF!</definedName>
    <definedName name="стройка">#REF!</definedName>
    <definedName name="щебень" localSheetId="0">#REF!</definedName>
    <definedName name="щебень">#REF!</definedName>
    <definedName name="щебень_по" localSheetId="0">#REF!</definedName>
    <definedName name="щебень_по">#REF!</definedName>
    <definedName name="щебень_ср" localSheetId="0">#REF!</definedName>
    <definedName name="щебень_ср">#REF!</definedName>
  </definedNames>
  <calcPr calcId="124519"/>
</workbook>
</file>

<file path=xl/calcChain.xml><?xml version="1.0" encoding="utf-8"?>
<calcChain xmlns="http://schemas.openxmlformats.org/spreadsheetml/2006/main">
  <c r="G124" i="1"/>
  <c r="E124" s="1"/>
  <c r="C124"/>
  <c r="G122"/>
  <c r="E122"/>
  <c r="C122"/>
  <c r="E121"/>
  <c r="C121"/>
  <c r="G119"/>
  <c r="E119" s="1"/>
  <c r="C119"/>
  <c r="G117"/>
  <c r="E117"/>
  <c r="C117"/>
  <c r="G115"/>
  <c r="E115"/>
  <c r="C115"/>
  <c r="K113"/>
  <c r="E113"/>
  <c r="C113"/>
  <c r="E112"/>
  <c r="C112"/>
  <c r="E110"/>
  <c r="C110"/>
  <c r="P108"/>
  <c r="E108" s="1"/>
  <c r="C108"/>
  <c r="K106"/>
  <c r="E106"/>
  <c r="C106"/>
  <c r="G105"/>
  <c r="E105"/>
  <c r="C105"/>
  <c r="K103"/>
  <c r="E103"/>
  <c r="C103"/>
  <c r="G102"/>
  <c r="G97" s="1"/>
  <c r="C102"/>
  <c r="E101"/>
  <c r="C101"/>
  <c r="E99"/>
  <c r="C99"/>
  <c r="R97"/>
  <c r="Q97"/>
  <c r="O97"/>
  <c r="N97"/>
  <c r="M97"/>
  <c r="L97"/>
  <c r="K97"/>
  <c r="J97"/>
  <c r="I97"/>
  <c r="H97"/>
  <c r="F97"/>
  <c r="C97"/>
  <c r="P94"/>
  <c r="E94"/>
  <c r="P92"/>
  <c r="E92" s="1"/>
  <c r="G91"/>
  <c r="E91"/>
  <c r="K88"/>
  <c r="E88" s="1"/>
  <c r="E72" s="1"/>
  <c r="E83"/>
  <c r="G81"/>
  <c r="E81"/>
  <c r="E80"/>
  <c r="K78"/>
  <c r="G78"/>
  <c r="E78"/>
  <c r="C78"/>
  <c r="G76"/>
  <c r="E76"/>
  <c r="E74"/>
  <c r="R72"/>
  <c r="Q72"/>
  <c r="P72"/>
  <c r="N72"/>
  <c r="M72"/>
  <c r="L72"/>
  <c r="K72"/>
  <c r="I72"/>
  <c r="H72"/>
  <c r="E73" s="1"/>
  <c r="G72"/>
  <c r="D72"/>
  <c r="C72"/>
  <c r="P97" l="1"/>
  <c r="E102"/>
  <c r="E97" s="1"/>
</calcChain>
</file>

<file path=xl/sharedStrings.xml><?xml version="1.0" encoding="utf-8"?>
<sst xmlns="http://schemas.openxmlformats.org/spreadsheetml/2006/main" count="106" uniqueCount="84">
  <si>
    <t>Приложение</t>
  </si>
  <si>
    <t>УТВЕРЖДЕН                                                                        постановлением Правительства Белгородской области                                                            от «____»___________ 2024 г.                                                №_____</t>
  </si>
  <si>
    <t>Пообъектный перечень</t>
  </si>
  <si>
    <t xml:space="preserve"> строительства (реконструкции) автомобильных дорог и строительства сетей наружного освещения вдоль автомобильных дорог в Белгородской области                                                                                                                                                         на 2024 - 2026 годы</t>
  </si>
  <si>
    <t>№ п/п</t>
  </si>
  <si>
    <t>Наименование районов, городских округов, объектов</t>
  </si>
  <si>
    <t xml:space="preserve">ВСЕГО                                                                               </t>
  </si>
  <si>
    <t xml:space="preserve">2024 год                                                                                                                         Предварительные обьёмы финансирования </t>
  </si>
  <si>
    <t xml:space="preserve">2025 год                                                                                                                         Предварительные обьёмы финансирования </t>
  </si>
  <si>
    <t xml:space="preserve">2026 год                                                                                                                         Предварительные обьёмы финансирования </t>
  </si>
  <si>
    <t>Протяженность</t>
  </si>
  <si>
    <t>Стоимость</t>
  </si>
  <si>
    <t>Протяжен-ность</t>
  </si>
  <si>
    <t xml:space="preserve">Всего объём финансирования </t>
  </si>
  <si>
    <t>В том числе</t>
  </si>
  <si>
    <t xml:space="preserve">В том числе </t>
  </si>
  <si>
    <t>км</t>
  </si>
  <si>
    <t>п.м</t>
  </si>
  <si>
    <t>тыс. руб.</t>
  </si>
  <si>
    <t>км/п.м</t>
  </si>
  <si>
    <t>областной бюджет</t>
  </si>
  <si>
    <t>муниципаль-ный бюджет</t>
  </si>
  <si>
    <t xml:space="preserve">федеральный бюджет </t>
  </si>
  <si>
    <t>I</t>
  </si>
  <si>
    <t>Строительство (реконструкция) автомобильных дорог</t>
  </si>
  <si>
    <t xml:space="preserve">Построено (реконструировано) автомобильных дорог </t>
  </si>
  <si>
    <t>ВСЕГО, в том числе</t>
  </si>
  <si>
    <t>4/13,75</t>
  </si>
  <si>
    <t>0,613/24,72</t>
  </si>
  <si>
    <t>6,152/50,26</t>
  </si>
  <si>
    <t>средства областного бюджета</t>
  </si>
  <si>
    <t>муниципального бюджета</t>
  </si>
  <si>
    <t>Алексеевский городской округ</t>
  </si>
  <si>
    <t xml:space="preserve">Реконструкция мостового перехода через реку Черная Калитва на км 0+250 автодороги «Белгород - Новый Оскол - Советское» - Калитва - Николаевка </t>
  </si>
  <si>
    <t xml:space="preserve"> - / 13,75</t>
  </si>
  <si>
    <t>Белгородский район</t>
  </si>
  <si>
    <t>Реконструкция автомобильной дороги «Спутник - улица Сумская - улица Чичерина - Ротонда» (проспект Богдана Хмельницкого) в Белгородском районе (1-й этап )</t>
  </si>
  <si>
    <t>Город Белгород</t>
  </si>
  <si>
    <t>город Белгород</t>
  </si>
  <si>
    <t>Строительство транспортной развязки на км 1+200 автомобильной дороги ул. Красноармейская - мкр. Юго-Западный - 2 в городе Белгороде</t>
  </si>
  <si>
    <t>Строительство автомобильной дороги в микрорайоне "Новая жизнь" (4-ая очередь) в г. Белгороде</t>
  </si>
  <si>
    <t>Грайворонский городской округ</t>
  </si>
  <si>
    <t>Реконструкция моста через реку Лозовая на км 1+500 автодороги Головчино - Антоновка</t>
  </si>
  <si>
    <t>/ 50,26</t>
  </si>
  <si>
    <t>Красногвардейский район</t>
  </si>
  <si>
    <t>Прохоровский район</t>
  </si>
  <si>
    <t>Ракитянский район</t>
  </si>
  <si>
    <t>Ровеньский район</t>
  </si>
  <si>
    <t>Реконструкция мостового перехода через реку Лозовая                                                          на км 0+900 автодороги Подъезд к селу Лозная                                                           в Ровеньском районе</t>
  </si>
  <si>
    <t>0,430 / 24,72</t>
  </si>
  <si>
    <t>Старооскольский городской округ</t>
  </si>
  <si>
    <t>Чернянский район</t>
  </si>
  <si>
    <t>Реконструкция  газопровода - отвода на ГРС                                                        п. Чернянка Ду 300 мм в месте пересечения                                                                                         с проектируемой автомобильной дорогой                                                                         II категории «Старый Оскол - Новый Оскол»                                                            в Чернянском районе Белгородской области</t>
  </si>
  <si>
    <t>Строительство автодороги Волково - Копцево                                                             в Губкинском городском округе и в Чернянском районе</t>
  </si>
  <si>
    <t>Яковлевский городской округ</t>
  </si>
  <si>
    <t>Строительство автодороги между с. Казачье Прохоровского района и с. Верхний Ольшанец Яковлевского городского округа</t>
  </si>
  <si>
    <t>II.</t>
  </si>
  <si>
    <t xml:space="preserve">Строительство сетей наружного освещения вдоль автомобильных дорог                                                                                       </t>
  </si>
  <si>
    <t>ВСЕГО средства областного бюджета</t>
  </si>
  <si>
    <t>Власов - Папушин, км 0+000 - км 2+800 (Власов, Папушин)</t>
  </si>
  <si>
    <t>Белгород - Никольское - «Крым» - Ясные Зори - Архангельское, км 2+700 - 5+600 (Таврово)</t>
  </si>
  <si>
    <t xml:space="preserve">Белгород - Никольское - «Крым» - Ясные Зори - Архангельское, км 12+400 - км 16+800                                                                             </t>
  </si>
  <si>
    <t>Бессоновка - Солохи - Стригуны, км 0+000 - км 0+500; км 2+800 - км 3+500; км 6+800 - км 12+400  (Бессоновка, Орловка, Солохи)</t>
  </si>
  <si>
    <t>Борисовский район</t>
  </si>
  <si>
    <t>Борисовка - Хотмыжск - Никитское - Русская Березовка, км 0+000 - км 6+300                                                  (п. Борисовка - с. Беленькое)</t>
  </si>
  <si>
    <t>Бессоновка - Солохи - Стригуны, км 12+400 - км 15+400; км 22+900 - км 23+800 (Новоалександровка, Стригуны)</t>
  </si>
  <si>
    <t>Валуйский городской округ</t>
  </si>
  <si>
    <t xml:space="preserve"> </t>
  </si>
  <si>
    <r>
      <t>«Уразово - Борки - Новопетровка - Вериговка» - Кукуевка - Долгое,    км 4+100 - км 6+700; км 8+200 - км 8+800</t>
    </r>
    <r>
      <rPr>
        <sz val="26"/>
        <color theme="1"/>
        <rFont val="Times New Roman"/>
        <family val="1"/>
        <charset val="204"/>
      </rPr>
      <t xml:space="preserve">  (Кукуевка, Долгое)</t>
    </r>
  </si>
  <si>
    <t>Губкинский городской округ</t>
  </si>
  <si>
    <t>«Короча - Губкин - граница Курской области» - Ольховатка, км 0+400 - км 3+000 (Ольховатка)</t>
  </si>
  <si>
    <t>Ивнянский район</t>
  </si>
  <si>
    <t>«Крым» - Ольховатка, км 9+100 - км 9+600 (Ольховатка)</t>
  </si>
  <si>
    <t>«Крым» - Верхопенье - Ивня»  - Новенькое - Богатое, км 1+900 км 5+700; км 11+800 км 12+800  (Новенькое, Богатое)</t>
  </si>
  <si>
    <t>Корочанский район</t>
  </si>
  <si>
    <t>«Короча - Чернянка - Красное» - Короткое,                                       км 3+900 - км 7+100 (Короткое)</t>
  </si>
  <si>
    <t>«Крым» - Ивня - Ракитное, км 46+600 -              км 48+400 (Ракитное)</t>
  </si>
  <si>
    <t>Федосеевка - Гидроузел, км 0+000 - км 3+100 (Федосеевка)</t>
  </si>
  <si>
    <t>«Короча - Чернянка - Красное» - Хитрово - Баклановка,   км 2+900 - км 4+300 (Баклановка)</t>
  </si>
  <si>
    <t>Объездная поселка Чернянка, км 0+500 -                                 км 2+200 (Красный Остров)</t>
  </si>
  <si>
    <t>Бутово - Курская Дуга, км 4+100 - км 5+900 (Бутово)</t>
  </si>
  <si>
    <t xml:space="preserve">         Министр автомобильных дорог  </t>
  </si>
  <si>
    <t xml:space="preserve">     и транспорта Белгородской области</t>
  </si>
  <si>
    <t xml:space="preserve">   С.В. Евтушенко</t>
  </si>
</sst>
</file>

<file path=xl/styles.xml><?xml version="1.0" encoding="utf-8"?>
<styleSheet xmlns="http://schemas.openxmlformats.org/spreadsheetml/2006/main">
  <numFmts count="4">
    <numFmt numFmtId="164" formatCode="0.0"/>
    <numFmt numFmtId="165" formatCode="#,##0.0"/>
    <numFmt numFmtId="166" formatCode="0.000"/>
    <numFmt numFmtId="167" formatCode="#,##0.000"/>
  </numFmts>
  <fonts count="24">
    <font>
      <sz val="10"/>
      <color theme="1"/>
      <name val="Arial"/>
    </font>
    <font>
      <sz val="10"/>
      <name val="Helv"/>
    </font>
    <font>
      <sz val="10"/>
      <name val="Times New Roman"/>
    </font>
    <font>
      <b/>
      <sz val="26"/>
      <name val="Times New Roman"/>
    </font>
    <font>
      <b/>
      <sz val="34"/>
      <name val="Times New Roman"/>
    </font>
    <font>
      <sz val="32"/>
      <name val="Times New Roman"/>
    </font>
    <font>
      <b/>
      <sz val="32"/>
      <name val="Times New Roman"/>
    </font>
    <font>
      <b/>
      <sz val="22"/>
      <name val="Times New Roman"/>
    </font>
    <font>
      <b/>
      <sz val="19"/>
      <name val="Times New Roman"/>
    </font>
    <font>
      <b/>
      <sz val="20"/>
      <name val="Times New Roman"/>
    </font>
    <font>
      <b/>
      <sz val="28"/>
      <name val="Times New Roman"/>
    </font>
    <font>
      <b/>
      <sz val="28"/>
      <color theme="1"/>
      <name val="Times New Roman"/>
    </font>
    <font>
      <b/>
      <sz val="26"/>
      <name val="Times New Roman"/>
      <family val="1"/>
      <charset val="204"/>
    </font>
    <font>
      <sz val="36"/>
      <name val="Times New Roman"/>
    </font>
    <font>
      <sz val="26"/>
      <name val="Times New Roman"/>
    </font>
    <font>
      <sz val="26"/>
      <name val="Times New Roman"/>
      <family val="1"/>
      <charset val="204"/>
    </font>
    <font>
      <sz val="26"/>
      <color theme="0"/>
      <name val="Times New Roman"/>
    </font>
    <font>
      <sz val="24"/>
      <name val="Times New Roman"/>
    </font>
    <font>
      <b/>
      <sz val="24"/>
      <name val="Times New Roman"/>
    </font>
    <font>
      <sz val="26"/>
      <color theme="1"/>
      <name val="Times New Roman"/>
      <family val="1"/>
      <charset val="204"/>
    </font>
    <font>
      <sz val="12"/>
      <name val="Times New Roman"/>
    </font>
    <font>
      <b/>
      <sz val="36"/>
      <name val="Times New Roman"/>
    </font>
    <font>
      <sz val="10"/>
      <name val="Arial Cyr"/>
    </font>
    <font>
      <sz val="11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5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6">
    <xf numFmtId="0" fontId="0" fillId="0" borderId="0"/>
    <xf numFmtId="0" fontId="1" fillId="0" borderId="0"/>
    <xf numFmtId="0" fontId="22" fillId="0" borderId="0"/>
    <xf numFmtId="0" fontId="23" fillId="0" borderId="0"/>
    <xf numFmtId="0" fontId="23" fillId="0" borderId="0"/>
    <xf numFmtId="0" fontId="1" fillId="0" borderId="0"/>
  </cellStyleXfs>
  <cellXfs count="100">
    <xf numFmtId="0" fontId="0" fillId="0" borderId="0" xfId="0"/>
    <xf numFmtId="1" fontId="2" fillId="0" borderId="0" xfId="1" applyNumberFormat="1" applyFont="1" applyAlignment="1">
      <alignment horizontal="center" vertical="justify" wrapText="1"/>
    </xf>
    <xf numFmtId="164" fontId="2" fillId="0" borderId="0" xfId="1" applyNumberFormat="1" applyFont="1" applyAlignment="1">
      <alignment horizontal="center" vertical="justify" wrapText="1"/>
    </xf>
    <xf numFmtId="164" fontId="2" fillId="0" borderId="0" xfId="1" applyNumberFormat="1" applyFont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 wrapText="1"/>
    </xf>
    <xf numFmtId="164" fontId="3" fillId="0" borderId="0" xfId="1" applyNumberFormat="1" applyFont="1" applyAlignment="1">
      <alignment horizontal="center" vertical="center" wrapText="1"/>
    </xf>
    <xf numFmtId="164" fontId="3" fillId="0" borderId="0" xfId="1" applyNumberFormat="1" applyFont="1" applyAlignment="1">
      <alignment vertical="center" wrapText="1"/>
    </xf>
    <xf numFmtId="164" fontId="4" fillId="0" borderId="0" xfId="1" applyNumberFormat="1" applyFont="1" applyAlignment="1">
      <alignment horizontal="center" vertical="center" wrapText="1"/>
    </xf>
    <xf numFmtId="164" fontId="2" fillId="0" borderId="0" xfId="1" applyNumberFormat="1" applyFont="1" applyAlignment="1">
      <alignment horizontal="left" vertical="center" wrapText="1"/>
    </xf>
    <xf numFmtId="164" fontId="5" fillId="0" borderId="0" xfId="1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 wrapText="1"/>
    </xf>
    <xf numFmtId="164" fontId="6" fillId="0" borderId="0" xfId="1" applyNumberFormat="1" applyFont="1" applyAlignment="1">
      <alignment horizontal="center" vertical="center" wrapText="1"/>
    </xf>
    <xf numFmtId="164" fontId="3" fillId="2" borderId="1" xfId="1" applyNumberFormat="1" applyFont="1" applyFill="1" applyBorder="1" applyAlignment="1">
      <alignment horizontal="center" vertical="center" wrapText="1"/>
    </xf>
    <xf numFmtId="164" fontId="3" fillId="2" borderId="2" xfId="1" applyNumberFormat="1" applyFont="1" applyFill="1" applyBorder="1" applyAlignment="1">
      <alignment horizontal="center" vertical="center" wrapText="1"/>
    </xf>
    <xf numFmtId="164" fontId="7" fillId="2" borderId="2" xfId="1" applyNumberFormat="1" applyFont="1" applyFill="1" applyBorder="1" applyAlignment="1">
      <alignment horizontal="center" vertical="center" wrapText="1"/>
    </xf>
    <xf numFmtId="164" fontId="7" fillId="2" borderId="3" xfId="1" applyNumberFormat="1" applyFont="1" applyFill="1" applyBorder="1" applyAlignment="1">
      <alignment horizontal="center" vertical="center" wrapText="1"/>
    </xf>
    <xf numFmtId="164" fontId="7" fillId="2" borderId="4" xfId="1" applyNumberFormat="1" applyFont="1" applyFill="1" applyBorder="1" applyAlignment="1">
      <alignment horizontal="center" vertical="center" wrapText="1"/>
    </xf>
    <xf numFmtId="164" fontId="7" fillId="2" borderId="5" xfId="1" applyNumberFormat="1" applyFont="1" applyFill="1" applyBorder="1" applyAlignment="1">
      <alignment horizontal="center" vertical="center" wrapText="1"/>
    </xf>
    <xf numFmtId="164" fontId="7" fillId="2" borderId="6" xfId="1" applyNumberFormat="1" applyFont="1" applyFill="1" applyBorder="1" applyAlignment="1">
      <alignment horizontal="center" vertical="center" wrapText="1"/>
    </xf>
    <xf numFmtId="164" fontId="3" fillId="2" borderId="7" xfId="1" applyNumberFormat="1" applyFont="1" applyFill="1" applyBorder="1" applyAlignment="1">
      <alignment horizontal="center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164" fontId="8" fillId="2" borderId="9" xfId="1" applyNumberFormat="1" applyFont="1" applyFill="1" applyBorder="1" applyAlignment="1">
      <alignment horizontal="center" vertical="center" wrapText="1"/>
    </xf>
    <xf numFmtId="164" fontId="8" fillId="2" borderId="10" xfId="1" applyNumberFormat="1" applyFont="1" applyFill="1" applyBorder="1" applyAlignment="1">
      <alignment horizontal="center" vertical="center" wrapText="1"/>
    </xf>
    <xf numFmtId="164" fontId="8" fillId="2" borderId="9" xfId="1" applyNumberFormat="1" applyFont="1" applyFill="1" applyBorder="1" applyAlignment="1">
      <alignment horizontal="center" vertical="center" wrapText="1"/>
    </xf>
    <xf numFmtId="164" fontId="8" fillId="2" borderId="8" xfId="1" applyNumberFormat="1" applyFont="1" applyFill="1" applyBorder="1" applyAlignment="1">
      <alignment horizontal="center" vertical="center" wrapText="1"/>
    </xf>
    <xf numFmtId="164" fontId="8" fillId="2" borderId="10" xfId="1" applyNumberFormat="1" applyFont="1" applyFill="1" applyBorder="1" applyAlignment="1">
      <alignment horizontal="center" vertical="center" wrapText="1"/>
    </xf>
    <xf numFmtId="164" fontId="8" fillId="2" borderId="11" xfId="1" applyNumberFormat="1" applyFont="1" applyFill="1" applyBorder="1" applyAlignment="1">
      <alignment horizontal="center" vertical="center" wrapText="1"/>
    </xf>
    <xf numFmtId="164" fontId="8" fillId="2" borderId="12" xfId="1" applyNumberFormat="1" applyFont="1" applyFill="1" applyBorder="1" applyAlignment="1">
      <alignment horizontal="center" vertical="center" wrapText="1"/>
    </xf>
    <xf numFmtId="164" fontId="3" fillId="2" borderId="13" xfId="1" applyNumberFormat="1" applyFont="1" applyFill="1" applyBorder="1" applyAlignment="1">
      <alignment horizontal="center" vertical="center" wrapText="1"/>
    </xf>
    <xf numFmtId="164" fontId="3" fillId="2" borderId="14" xfId="1" applyNumberFormat="1" applyFont="1" applyFill="1" applyBorder="1" applyAlignment="1">
      <alignment horizontal="center" vertical="center" wrapText="1"/>
    </xf>
    <xf numFmtId="164" fontId="8" fillId="2" borderId="14" xfId="1" applyNumberFormat="1" applyFont="1" applyFill="1" applyBorder="1" applyAlignment="1">
      <alignment horizontal="center" vertical="center" wrapText="1"/>
    </xf>
    <xf numFmtId="164" fontId="8" fillId="2" borderId="15" xfId="1" applyNumberFormat="1" applyFont="1" applyFill="1" applyBorder="1" applyAlignment="1">
      <alignment horizontal="center" vertical="center" wrapText="1"/>
    </xf>
    <xf numFmtId="164" fontId="8" fillId="2" borderId="16" xfId="1" applyNumberFormat="1" applyFont="1" applyFill="1" applyBorder="1" applyAlignment="1">
      <alignment horizontal="center" vertical="center" wrapText="1"/>
    </xf>
    <xf numFmtId="164" fontId="8" fillId="2" borderId="17" xfId="1" applyNumberFormat="1" applyFont="1" applyFill="1" applyBorder="1" applyAlignment="1">
      <alignment horizontal="center" vertical="center" wrapText="1"/>
    </xf>
    <xf numFmtId="1" fontId="9" fillId="2" borderId="13" xfId="1" applyNumberFormat="1" applyFont="1" applyFill="1" applyBorder="1" applyAlignment="1">
      <alignment horizontal="center" vertical="center" wrapText="1"/>
    </xf>
    <xf numFmtId="1" fontId="9" fillId="2" borderId="14" xfId="1" applyNumberFormat="1" applyFont="1" applyFill="1" applyBorder="1" applyAlignment="1">
      <alignment horizontal="center" vertical="center" wrapText="1"/>
    </xf>
    <xf numFmtId="1" fontId="9" fillId="2" borderId="17" xfId="1" applyNumberFormat="1" applyFont="1" applyFill="1" applyBorder="1" applyAlignment="1">
      <alignment horizontal="center" vertical="center" wrapText="1"/>
    </xf>
    <xf numFmtId="1" fontId="10" fillId="2" borderId="18" xfId="1" applyNumberFormat="1" applyFont="1" applyFill="1" applyBorder="1" applyAlignment="1">
      <alignment horizontal="center" vertical="center" wrapText="1"/>
    </xf>
    <xf numFmtId="1" fontId="10" fillId="2" borderId="18" xfId="1" applyNumberFormat="1" applyFont="1" applyFill="1" applyBorder="1" applyAlignment="1">
      <alignment horizontal="center" vertical="center" wrapText="1"/>
    </xf>
    <xf numFmtId="1" fontId="10" fillId="2" borderId="11" xfId="1" applyNumberFormat="1" applyFont="1" applyFill="1" applyBorder="1" applyAlignment="1">
      <alignment horizontal="center" vertical="center" wrapText="1"/>
    </xf>
    <xf numFmtId="1" fontId="10" fillId="2" borderId="12" xfId="1" applyNumberFormat="1" applyFont="1" applyFill="1" applyBorder="1" applyAlignment="1">
      <alignment horizontal="center" vertical="center" wrapText="1"/>
    </xf>
    <xf numFmtId="1" fontId="10" fillId="2" borderId="7" xfId="1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vertical="center" wrapText="1"/>
    </xf>
    <xf numFmtId="0" fontId="11" fillId="2" borderId="19" xfId="0" applyFont="1" applyFill="1" applyBorder="1" applyAlignment="1">
      <alignment vertical="center" wrapText="1"/>
    </xf>
    <xf numFmtId="1" fontId="9" fillId="2" borderId="7" xfId="1" applyNumberFormat="1" applyFont="1" applyFill="1" applyBorder="1" applyAlignment="1">
      <alignment horizontal="center" vertical="center" wrapText="1"/>
    </xf>
    <xf numFmtId="1" fontId="3" fillId="2" borderId="8" xfId="1" applyNumberFormat="1" applyFont="1" applyFill="1" applyBorder="1" applyAlignment="1">
      <alignment horizontal="left" vertical="center" wrapText="1"/>
    </xf>
    <xf numFmtId="164" fontId="3" fillId="2" borderId="8" xfId="1" applyNumberFormat="1" applyFont="1" applyFill="1" applyBorder="1" applyAlignment="1">
      <alignment horizontal="center" vertical="center" wrapText="1"/>
    </xf>
    <xf numFmtId="165" fontId="3" fillId="2" borderId="8" xfId="1" applyNumberFormat="1" applyFont="1" applyFill="1" applyBorder="1" applyAlignment="1">
      <alignment horizontal="center" vertical="center" wrapText="1"/>
    </xf>
    <xf numFmtId="165" fontId="12" fillId="2" borderId="8" xfId="1" applyNumberFormat="1" applyFont="1" applyFill="1" applyBorder="1" applyAlignment="1">
      <alignment horizontal="center" vertical="center" wrapText="1"/>
    </xf>
    <xf numFmtId="165" fontId="3" fillId="2" borderId="19" xfId="1" applyNumberFormat="1" applyFont="1" applyFill="1" applyBorder="1" applyAlignment="1">
      <alignment horizontal="center" vertical="center" wrapText="1"/>
    </xf>
    <xf numFmtId="164" fontId="13" fillId="0" borderId="0" xfId="1" applyNumberFormat="1" applyFont="1" applyAlignment="1">
      <alignment horizontal="center" vertical="center" wrapText="1"/>
    </xf>
    <xf numFmtId="1" fontId="9" fillId="2" borderId="8" xfId="1" applyNumberFormat="1" applyFont="1" applyFill="1" applyBorder="1" applyAlignment="1">
      <alignment horizontal="center" vertical="center" wrapText="1"/>
    </xf>
    <xf numFmtId="164" fontId="2" fillId="2" borderId="19" xfId="1" applyNumberFormat="1" applyFont="1" applyFill="1" applyBorder="1" applyAlignment="1">
      <alignment horizontal="center" vertical="center" wrapText="1"/>
    </xf>
    <xf numFmtId="1" fontId="3" fillId="2" borderId="7" xfId="1" applyNumberFormat="1" applyFont="1" applyFill="1" applyBorder="1" applyAlignment="1">
      <alignment horizontal="center" vertical="center"/>
    </xf>
    <xf numFmtId="1" fontId="3" fillId="2" borderId="8" xfId="1" applyNumberFormat="1" applyFont="1" applyFill="1" applyBorder="1" applyAlignment="1">
      <alignment horizontal="center" vertical="center"/>
    </xf>
    <xf numFmtId="164" fontId="14" fillId="2" borderId="8" xfId="1" applyNumberFormat="1" applyFont="1" applyFill="1" applyBorder="1" applyAlignment="1">
      <alignment horizontal="center" vertical="center" wrapText="1"/>
    </xf>
    <xf numFmtId="165" fontId="14" fillId="2" borderId="8" xfId="1" applyNumberFormat="1" applyFont="1" applyFill="1" applyBorder="1" applyAlignment="1">
      <alignment horizontal="center" vertical="center" wrapText="1"/>
    </xf>
    <xf numFmtId="164" fontId="14" fillId="2" borderId="19" xfId="1" applyNumberFormat="1" applyFont="1" applyFill="1" applyBorder="1" applyAlignment="1">
      <alignment horizontal="center" vertical="center" wrapText="1"/>
    </xf>
    <xf numFmtId="164" fontId="14" fillId="0" borderId="0" xfId="1" applyNumberFormat="1" applyFont="1" applyAlignment="1">
      <alignment horizontal="center" vertical="center" wrapText="1"/>
    </xf>
    <xf numFmtId="1" fontId="14" fillId="2" borderId="7" xfId="1" applyNumberFormat="1" applyFont="1" applyFill="1" applyBorder="1" applyAlignment="1">
      <alignment horizontal="center" vertical="center"/>
    </xf>
    <xf numFmtId="0" fontId="14" fillId="2" borderId="8" xfId="0" applyFont="1" applyFill="1" applyBorder="1" applyAlignment="1">
      <alignment horizontal="left" vertical="center" wrapText="1"/>
    </xf>
    <xf numFmtId="2" fontId="14" fillId="2" borderId="8" xfId="1" applyNumberFormat="1" applyFont="1" applyFill="1" applyBorder="1" applyAlignment="1">
      <alignment horizontal="center" vertical="center" wrapText="1"/>
    </xf>
    <xf numFmtId="166" fontId="14" fillId="2" borderId="8" xfId="1" applyNumberFormat="1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horizontal="left" vertical="center" wrapText="1"/>
    </xf>
    <xf numFmtId="165" fontId="14" fillId="3" borderId="8" xfId="1" applyNumberFormat="1" applyFont="1" applyFill="1" applyBorder="1" applyAlignment="1">
      <alignment horizontal="center" vertical="center" wrapText="1"/>
    </xf>
    <xf numFmtId="3" fontId="14" fillId="2" borderId="8" xfId="1" applyNumberFormat="1" applyFont="1" applyFill="1" applyBorder="1" applyAlignment="1">
      <alignment horizontal="center" vertical="center" wrapText="1"/>
    </xf>
    <xf numFmtId="0" fontId="16" fillId="2" borderId="8" xfId="1" applyFont="1" applyFill="1" applyBorder="1" applyAlignment="1">
      <alignment horizontal="center" vertical="center"/>
    </xf>
    <xf numFmtId="0" fontId="14" fillId="2" borderId="8" xfId="1" applyFont="1" applyFill="1" applyBorder="1" applyAlignment="1">
      <alignment horizontal="center" vertical="center"/>
    </xf>
    <xf numFmtId="164" fontId="16" fillId="2" borderId="8" xfId="1" applyNumberFormat="1" applyFont="1" applyFill="1" applyBorder="1" applyAlignment="1">
      <alignment horizontal="center" vertical="center" wrapText="1"/>
    </xf>
    <xf numFmtId="165" fontId="15" fillId="2" borderId="9" xfId="1" applyNumberFormat="1" applyFont="1" applyFill="1" applyBorder="1" applyAlignment="1">
      <alignment horizontal="center" vertical="center" wrapText="1"/>
    </xf>
    <xf numFmtId="0" fontId="15" fillId="2" borderId="20" xfId="0" applyFont="1" applyFill="1" applyBorder="1" applyAlignment="1">
      <alignment horizontal="left" vertical="center" wrapText="1"/>
    </xf>
    <xf numFmtId="167" fontId="14" fillId="2" borderId="8" xfId="1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left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11" fillId="2" borderId="19" xfId="0" applyFont="1" applyFill="1" applyBorder="1" applyAlignment="1">
      <alignment horizontal="center" vertical="center" wrapText="1"/>
    </xf>
    <xf numFmtId="1" fontId="3" fillId="2" borderId="7" xfId="1" applyNumberFormat="1" applyFont="1" applyFill="1" applyBorder="1" applyAlignment="1">
      <alignment horizontal="center" vertical="justify"/>
    </xf>
    <xf numFmtId="1" fontId="3" fillId="2" borderId="8" xfId="1" applyNumberFormat="1" applyFont="1" applyFill="1" applyBorder="1" applyAlignment="1">
      <alignment horizontal="center" vertical="justify"/>
    </xf>
    <xf numFmtId="164" fontId="17" fillId="2" borderId="8" xfId="1" applyNumberFormat="1" applyFont="1" applyFill="1" applyBorder="1" applyAlignment="1">
      <alignment horizontal="center" vertical="center" wrapText="1"/>
    </xf>
    <xf numFmtId="3" fontId="18" fillId="2" borderId="8" xfId="1" applyNumberFormat="1" applyFont="1" applyFill="1" applyBorder="1" applyAlignment="1">
      <alignment horizontal="center" vertical="center" wrapText="1"/>
    </xf>
    <xf numFmtId="164" fontId="2" fillId="2" borderId="8" xfId="1" applyNumberFormat="1" applyFont="1" applyFill="1" applyBorder="1" applyAlignment="1">
      <alignment horizontal="center" vertical="center" wrapText="1"/>
    </xf>
    <xf numFmtId="165" fontId="17" fillId="2" borderId="8" xfId="1" applyNumberFormat="1" applyFont="1" applyFill="1" applyBorder="1" applyAlignment="1">
      <alignment horizontal="center" vertical="center" wrapText="1"/>
    </xf>
    <xf numFmtId="165" fontId="18" fillId="2" borderId="8" xfId="1" applyNumberFormat="1" applyFont="1" applyFill="1" applyBorder="1" applyAlignment="1">
      <alignment horizontal="center" vertical="center" wrapText="1"/>
    </xf>
    <xf numFmtId="165" fontId="0" fillId="2" borderId="8" xfId="0" applyNumberFormat="1" applyFill="1" applyBorder="1" applyAlignment="1">
      <alignment vertical="center"/>
    </xf>
    <xf numFmtId="0" fontId="0" fillId="2" borderId="8" xfId="0" applyFill="1" applyBorder="1" applyAlignment="1">
      <alignment vertical="center"/>
    </xf>
    <xf numFmtId="4" fontId="3" fillId="2" borderId="8" xfId="1" applyNumberFormat="1" applyFont="1" applyFill="1" applyBorder="1" applyAlignment="1">
      <alignment horizontal="center" vertical="center" wrapText="1"/>
    </xf>
    <xf numFmtId="164" fontId="20" fillId="2" borderId="8" xfId="1" applyNumberFormat="1" applyFont="1" applyFill="1" applyBorder="1" applyAlignment="1">
      <alignment horizontal="center" vertical="center" wrapText="1"/>
    </xf>
    <xf numFmtId="164" fontId="20" fillId="2" borderId="19" xfId="1" applyNumberFormat="1" applyFont="1" applyFill="1" applyBorder="1" applyAlignment="1">
      <alignment horizontal="center" vertical="center" wrapText="1"/>
    </xf>
    <xf numFmtId="164" fontId="20" fillId="0" borderId="0" xfId="1" applyNumberFormat="1" applyFont="1" applyAlignment="1">
      <alignment horizontal="center" vertical="center" wrapText="1"/>
    </xf>
    <xf numFmtId="1" fontId="14" fillId="2" borderId="21" xfId="1" applyNumberFormat="1" applyFont="1" applyFill="1" applyBorder="1" applyAlignment="1">
      <alignment horizontal="center" vertical="center"/>
    </xf>
    <xf numFmtId="0" fontId="14" fillId="2" borderId="22" xfId="0" applyFont="1" applyFill="1" applyBorder="1" applyAlignment="1">
      <alignment horizontal="left" vertical="center" wrapText="1"/>
    </xf>
    <xf numFmtId="164" fontId="14" fillId="2" borderId="22" xfId="1" applyNumberFormat="1" applyFont="1" applyFill="1" applyBorder="1" applyAlignment="1">
      <alignment horizontal="center" vertical="center" wrapText="1"/>
    </xf>
    <xf numFmtId="164" fontId="2" fillId="2" borderId="22" xfId="1" applyNumberFormat="1" applyFont="1" applyFill="1" applyBorder="1" applyAlignment="1">
      <alignment horizontal="center" vertical="center" wrapText="1"/>
    </xf>
    <xf numFmtId="165" fontId="17" fillId="2" borderId="22" xfId="1" applyNumberFormat="1" applyFont="1" applyFill="1" applyBorder="1" applyAlignment="1">
      <alignment horizontal="center" vertical="center" wrapText="1"/>
    </xf>
    <xf numFmtId="164" fontId="17" fillId="2" borderId="22" xfId="1" applyNumberFormat="1" applyFont="1" applyFill="1" applyBorder="1" applyAlignment="1">
      <alignment horizontal="center" vertical="center" wrapText="1"/>
    </xf>
    <xf numFmtId="164" fontId="2" fillId="2" borderId="23" xfId="1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/>
    </xf>
    <xf numFmtId="0" fontId="21" fillId="0" borderId="0" xfId="0" applyFont="1" applyAlignment="1">
      <alignment vertical="top"/>
    </xf>
    <xf numFmtId="164" fontId="21" fillId="0" borderId="0" xfId="1" applyNumberFormat="1" applyFont="1" applyAlignment="1">
      <alignment horizontal="center" vertical="center" wrapText="1"/>
    </xf>
    <xf numFmtId="164" fontId="21" fillId="0" borderId="0" xfId="1" applyNumberFormat="1" applyFont="1" applyAlignment="1">
      <alignment horizontal="center" vertical="center" wrapText="1"/>
    </xf>
    <xf numFmtId="164" fontId="21" fillId="0" borderId="0" xfId="1" applyNumberFormat="1" applyFont="1" applyAlignment="1">
      <alignment horizontal="right" vertical="center" wrapText="1"/>
    </xf>
  </cellXfs>
  <cellStyles count="6">
    <cellStyle name="Обычный" xfId="0" builtinId="0"/>
    <cellStyle name="Обычный 2" xfId="2"/>
    <cellStyle name="Обычный 4" xfId="3"/>
    <cellStyle name="Обычный 4 2 2 2" xfId="4"/>
    <cellStyle name="Обычный_219-пп_Приложение 2" xfId="1"/>
    <cellStyle name="Стиль 1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87;&#1072;&#1087;&#1082;&#1072;%20&#1086;&#1092;&#1072;&#1080;&#1089;&#1076;&#1092;&#1073;&#1091;/&#1055;&#1086;&#1089;&#1090;&#1072;&#1085;&#1086;&#1074;&#1083;&#1077;&#1085;&#1080;&#1103;%20&#1076;&#1083;&#1103;%20&#1074;&#1085;&#1077;&#1089;&#1077;&#1085;&#1080;&#1103;%20&#1080;&#1079;&#1084;&#1077;&#1085;&#1077;&#1085;&#1080;&#1081;/973-&#1087;&#1087;/!!&#1057;&#1058;&#1056;&#1054;&#1049;&#1050;&#1040;%202024-2030%20&#8212;25.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19.12.23 наружка (2)"/>
      <sheetName val="Изменения  стройка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5"/>
  </sheetPr>
  <dimension ref="A43:W130"/>
  <sheetViews>
    <sheetView tabSelected="1" view="pageLayout" topLeftCell="A120" zoomScale="46" zoomScaleNormal="35" zoomScalePageLayoutView="46" workbookViewId="0">
      <selection activeCell="C167" sqref="C167:C169"/>
    </sheetView>
  </sheetViews>
  <sheetFormatPr defaultRowHeight="12.75"/>
  <cols>
    <col min="1" max="1" width="12.85546875" style="1" customWidth="1"/>
    <col min="2" max="2" width="93.42578125" style="2" customWidth="1"/>
    <col min="3" max="3" width="14.28515625" style="3" customWidth="1"/>
    <col min="4" max="4" width="15.42578125" style="3" customWidth="1"/>
    <col min="5" max="5" width="31.85546875" style="3" customWidth="1"/>
    <col min="6" max="6" width="23.7109375" style="3" customWidth="1"/>
    <col min="7" max="7" width="33.5703125" style="3" customWidth="1"/>
    <col min="8" max="8" width="24.85546875" style="3" customWidth="1"/>
    <col min="9" max="9" width="26.140625" style="3" customWidth="1"/>
    <col min="10" max="10" width="23.7109375" style="3" customWidth="1"/>
    <col min="11" max="11" width="33.5703125" style="3" customWidth="1"/>
    <col min="12" max="12" width="23.140625" style="3" customWidth="1"/>
    <col min="13" max="13" width="23" style="3" hidden="1" customWidth="1"/>
    <col min="14" max="14" width="24.42578125" style="3" customWidth="1"/>
    <col min="15" max="15" width="29.140625" style="3" customWidth="1"/>
    <col min="16" max="16" width="36.42578125" style="3" customWidth="1"/>
    <col min="17" max="17" width="28" style="3" customWidth="1"/>
    <col min="18" max="18" width="25.140625" style="3" customWidth="1"/>
    <col min="19" max="19" width="9.140625" style="3"/>
    <col min="20" max="20" width="21.7109375" style="3" bestFit="1" customWidth="1"/>
    <col min="21" max="22" width="9.140625" style="3"/>
    <col min="23" max="23" width="45.42578125" style="3" customWidth="1"/>
    <col min="24" max="16384" width="9.140625" style="3"/>
  </cols>
  <sheetData>
    <row r="43" ht="103.5" customHeight="1"/>
    <row r="44" ht="103.5" customHeight="1"/>
    <row r="45" ht="103.5" customHeight="1"/>
    <row r="46" ht="103.5" customHeight="1"/>
    <row r="47" ht="103.5" customHeight="1"/>
    <row r="48" ht="103.5" customHeight="1"/>
    <row r="49" spans="1:18" ht="103.5" customHeight="1"/>
    <row r="50" spans="1:18" ht="103.5" customHeight="1"/>
    <row r="51" spans="1:18" ht="103.5" customHeight="1"/>
    <row r="52" spans="1:18" ht="103.5" customHeight="1"/>
    <row r="53" spans="1:18" ht="103.5" customHeight="1"/>
    <row r="54" spans="1:18" ht="52.5" customHeight="1"/>
    <row r="55" spans="1:18" ht="45" customHeight="1"/>
    <row r="56" spans="1:18" ht="45" customHeight="1"/>
    <row r="57" spans="1:18" ht="45" customHeight="1"/>
    <row r="58" spans="1:18" ht="37.5" customHeight="1"/>
    <row r="59" spans="1:18" s="8" customFormat="1" ht="42" customHeight="1">
      <c r="A59" s="1"/>
      <c r="B59" s="2"/>
      <c r="C59" s="3"/>
      <c r="D59" s="3"/>
      <c r="E59" s="3"/>
      <c r="F59" s="4"/>
      <c r="G59" s="4"/>
      <c r="H59" s="4"/>
      <c r="I59" s="4"/>
      <c r="J59" s="4"/>
      <c r="K59" s="4"/>
      <c r="L59" s="4"/>
      <c r="M59" s="4"/>
      <c r="N59" s="5"/>
      <c r="O59" s="6"/>
      <c r="P59" s="7" t="s">
        <v>0</v>
      </c>
      <c r="Q59" s="7"/>
      <c r="R59" s="7"/>
    </row>
    <row r="60" spans="1:18" s="8" customFormat="1" ht="261" customHeight="1">
      <c r="A60" s="1"/>
      <c r="B60" s="2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7" t="s">
        <v>1</v>
      </c>
      <c r="Q60" s="7"/>
      <c r="R60" s="7"/>
    </row>
    <row r="61" spans="1:18" s="8" customFormat="1" ht="33.75" customHeight="1">
      <c r="A61" s="1"/>
      <c r="B61" s="2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9"/>
      <c r="Q61" s="9"/>
      <c r="R61" s="9"/>
    </row>
    <row r="62" spans="1:18" s="8" customFormat="1" ht="76.5" customHeight="1">
      <c r="A62" s="1"/>
      <c r="B62" s="2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9"/>
      <c r="Q62" s="9"/>
      <c r="R62" s="9"/>
    </row>
    <row r="63" spans="1:18" s="8" customFormat="1" ht="37.5" customHeight="1">
      <c r="A63" s="10" t="s">
        <v>2</v>
      </c>
      <c r="B63" s="10"/>
      <c r="C63" s="10"/>
      <c r="D63" s="10"/>
      <c r="E63" s="10"/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</row>
    <row r="64" spans="1:18" s="8" customFormat="1" ht="76.5" customHeight="1">
      <c r="A64" s="10" t="s">
        <v>3</v>
      </c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</row>
    <row r="65" spans="1:23" s="8" customFormat="1" ht="27.75" customHeight="1" thickBot="1">
      <c r="A65" s="11"/>
      <c r="B65" s="11"/>
      <c r="C65" s="11"/>
      <c r="D65" s="11"/>
      <c r="E65" s="11"/>
    </row>
    <row r="66" spans="1:23" ht="96" customHeight="1">
      <c r="A66" s="12" t="s">
        <v>4</v>
      </c>
      <c r="B66" s="13" t="s">
        <v>5</v>
      </c>
      <c r="C66" s="14" t="s">
        <v>6</v>
      </c>
      <c r="D66" s="15"/>
      <c r="E66" s="15"/>
      <c r="F66" s="15" t="s">
        <v>7</v>
      </c>
      <c r="G66" s="16"/>
      <c r="H66" s="16"/>
      <c r="I66" s="17"/>
      <c r="J66" s="15" t="s">
        <v>8</v>
      </c>
      <c r="K66" s="16"/>
      <c r="L66" s="16"/>
      <c r="M66" s="16"/>
      <c r="N66" s="17"/>
      <c r="O66" s="15" t="s">
        <v>9</v>
      </c>
      <c r="P66" s="16"/>
      <c r="Q66" s="16"/>
      <c r="R66" s="18"/>
    </row>
    <row r="67" spans="1:23" ht="87.75" customHeight="1">
      <c r="A67" s="19"/>
      <c r="B67" s="20"/>
      <c r="C67" s="21" t="s">
        <v>10</v>
      </c>
      <c r="D67" s="22"/>
      <c r="E67" s="23" t="s">
        <v>11</v>
      </c>
      <c r="F67" s="24" t="s">
        <v>12</v>
      </c>
      <c r="G67" s="24" t="s">
        <v>13</v>
      </c>
      <c r="H67" s="21" t="s">
        <v>14</v>
      </c>
      <c r="I67" s="22"/>
      <c r="J67" s="25" t="s">
        <v>12</v>
      </c>
      <c r="K67" s="24" t="s">
        <v>13</v>
      </c>
      <c r="L67" s="21" t="s">
        <v>15</v>
      </c>
      <c r="M67" s="26"/>
      <c r="N67" s="22"/>
      <c r="O67" s="24" t="s">
        <v>10</v>
      </c>
      <c r="P67" s="24" t="s">
        <v>13</v>
      </c>
      <c r="Q67" s="21" t="s">
        <v>15</v>
      </c>
      <c r="R67" s="27"/>
    </row>
    <row r="68" spans="1:23" ht="63" customHeight="1">
      <c r="A68" s="28"/>
      <c r="B68" s="29"/>
      <c r="C68" s="30" t="s">
        <v>16</v>
      </c>
      <c r="D68" s="31" t="s">
        <v>17</v>
      </c>
      <c r="E68" s="31" t="s">
        <v>18</v>
      </c>
      <c r="F68" s="30" t="s">
        <v>19</v>
      </c>
      <c r="G68" s="30" t="s">
        <v>18</v>
      </c>
      <c r="H68" s="30" t="s">
        <v>20</v>
      </c>
      <c r="I68" s="32" t="s">
        <v>21</v>
      </c>
      <c r="J68" s="32" t="s">
        <v>19</v>
      </c>
      <c r="K68" s="30" t="s">
        <v>18</v>
      </c>
      <c r="L68" s="30" t="s">
        <v>20</v>
      </c>
      <c r="M68" s="30" t="s">
        <v>22</v>
      </c>
      <c r="N68" s="32" t="s">
        <v>21</v>
      </c>
      <c r="O68" s="30" t="s">
        <v>19</v>
      </c>
      <c r="P68" s="30" t="s">
        <v>18</v>
      </c>
      <c r="Q68" s="30" t="s">
        <v>20</v>
      </c>
      <c r="R68" s="33" t="s">
        <v>21</v>
      </c>
    </row>
    <row r="69" spans="1:23" ht="42.75" customHeight="1">
      <c r="A69" s="34">
        <v>1</v>
      </c>
      <c r="B69" s="35">
        <v>2</v>
      </c>
      <c r="C69" s="35">
        <v>3</v>
      </c>
      <c r="D69" s="35">
        <v>4</v>
      </c>
      <c r="E69" s="35">
        <v>5</v>
      </c>
      <c r="F69" s="35">
        <v>6</v>
      </c>
      <c r="G69" s="35">
        <v>7</v>
      </c>
      <c r="H69" s="35">
        <v>8</v>
      </c>
      <c r="I69" s="35">
        <v>9</v>
      </c>
      <c r="J69" s="35">
        <v>10</v>
      </c>
      <c r="K69" s="35">
        <v>11</v>
      </c>
      <c r="L69" s="35">
        <v>12</v>
      </c>
      <c r="M69" s="35">
        <v>13</v>
      </c>
      <c r="N69" s="35">
        <v>14</v>
      </c>
      <c r="O69" s="35">
        <v>15</v>
      </c>
      <c r="P69" s="35">
        <v>16</v>
      </c>
      <c r="Q69" s="35">
        <v>17</v>
      </c>
      <c r="R69" s="36">
        <v>18</v>
      </c>
    </row>
    <row r="70" spans="1:23" ht="52.5" customHeight="1">
      <c r="A70" s="37" t="s">
        <v>23</v>
      </c>
      <c r="B70" s="38" t="s">
        <v>24</v>
      </c>
      <c r="C70" s="39"/>
      <c r="D70" s="39"/>
      <c r="E70" s="39"/>
      <c r="F70" s="39"/>
      <c r="G70" s="39"/>
      <c r="H70" s="39"/>
      <c r="I70" s="39"/>
      <c r="J70" s="39"/>
      <c r="K70" s="39"/>
      <c r="L70" s="39"/>
      <c r="M70" s="39"/>
      <c r="N70" s="39"/>
      <c r="O70" s="39"/>
      <c r="P70" s="39"/>
      <c r="Q70" s="39"/>
      <c r="R70" s="40"/>
    </row>
    <row r="71" spans="1:23" ht="87" hidden="1" customHeight="1">
      <c r="A71" s="41" t="s">
        <v>23</v>
      </c>
      <c r="B71" s="42" t="s">
        <v>25</v>
      </c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3"/>
    </row>
    <row r="72" spans="1:23" ht="66" customHeight="1">
      <c r="A72" s="44"/>
      <c r="B72" s="45" t="s">
        <v>26</v>
      </c>
      <c r="C72" s="46">
        <f>SUM(C76:C94)</f>
        <v>7.165</v>
      </c>
      <c r="D72" s="46">
        <f>SUM(D76:D94)</f>
        <v>88.72999999999999</v>
      </c>
      <c r="E72" s="47">
        <f>SUM(E76:E94)</f>
        <v>2315251.6000000006</v>
      </c>
      <c r="F72" s="48" t="s">
        <v>27</v>
      </c>
      <c r="G72" s="47">
        <f>G76+G78+G80+G83+G88+G91+G92+G94+G81</f>
        <v>488863.3</v>
      </c>
      <c r="H72" s="47">
        <f t="shared" ref="H72:R72" si="0">H76+H78+H80+H83+H88+H91+H92+H94+H81</f>
        <v>479235.5</v>
      </c>
      <c r="I72" s="47">
        <f t="shared" si="0"/>
        <v>9627.7999999999993</v>
      </c>
      <c r="J72" s="48" t="s">
        <v>28</v>
      </c>
      <c r="K72" s="47">
        <f t="shared" si="0"/>
        <v>451301.3</v>
      </c>
      <c r="L72" s="47">
        <f t="shared" si="0"/>
        <v>451301.3</v>
      </c>
      <c r="M72" s="47">
        <f t="shared" si="0"/>
        <v>0</v>
      </c>
      <c r="N72" s="47">
        <f t="shared" si="0"/>
        <v>0</v>
      </c>
      <c r="O72" s="48" t="s">
        <v>29</v>
      </c>
      <c r="P72" s="47">
        <f t="shared" si="0"/>
        <v>1375087</v>
      </c>
      <c r="Q72" s="47">
        <f t="shared" si="0"/>
        <v>1375087</v>
      </c>
      <c r="R72" s="49">
        <f t="shared" si="0"/>
        <v>0</v>
      </c>
      <c r="W72" s="50"/>
    </row>
    <row r="73" spans="1:23" ht="45" customHeight="1">
      <c r="A73" s="44"/>
      <c r="B73" s="45" t="s">
        <v>30</v>
      </c>
      <c r="C73" s="51"/>
      <c r="D73" s="51"/>
      <c r="E73" s="47">
        <f>H72+L72+Q72</f>
        <v>2305623.7999999998</v>
      </c>
      <c r="F73" s="51"/>
      <c r="G73" s="51"/>
      <c r="H73" s="51"/>
      <c r="I73" s="51"/>
      <c r="J73" s="51"/>
      <c r="K73" s="51"/>
      <c r="L73" s="51"/>
      <c r="M73" s="51"/>
      <c r="N73" s="51"/>
      <c r="O73" s="51"/>
      <c r="P73" s="51"/>
      <c r="Q73" s="51"/>
      <c r="R73" s="52"/>
    </row>
    <row r="74" spans="1:23" ht="45" customHeight="1">
      <c r="A74" s="44"/>
      <c r="B74" s="45" t="s">
        <v>31</v>
      </c>
      <c r="C74" s="51"/>
      <c r="D74" s="51"/>
      <c r="E74" s="47">
        <f>I72</f>
        <v>9627.7999999999993</v>
      </c>
      <c r="F74" s="51"/>
      <c r="G74" s="51"/>
      <c r="H74" s="51"/>
      <c r="I74" s="51"/>
      <c r="J74" s="51"/>
      <c r="K74" s="51"/>
      <c r="L74" s="51"/>
      <c r="M74" s="51"/>
      <c r="N74" s="51"/>
      <c r="O74" s="51"/>
      <c r="P74" s="51"/>
      <c r="Q74" s="51"/>
      <c r="R74" s="52"/>
    </row>
    <row r="75" spans="1:23" s="58" customFormat="1" ht="51" customHeight="1">
      <c r="A75" s="53" t="s">
        <v>32</v>
      </c>
      <c r="B75" s="54"/>
      <c r="C75" s="55"/>
      <c r="D75" s="55"/>
      <c r="E75" s="56"/>
      <c r="F75" s="55"/>
      <c r="G75" s="55"/>
      <c r="H75" s="55"/>
      <c r="I75" s="55"/>
      <c r="J75" s="55"/>
      <c r="K75" s="55"/>
      <c r="L75" s="55"/>
      <c r="M75" s="55"/>
      <c r="N75" s="55"/>
      <c r="O75" s="55"/>
      <c r="P75" s="55"/>
      <c r="Q75" s="55"/>
      <c r="R75" s="57"/>
    </row>
    <row r="76" spans="1:23" s="5" customFormat="1" ht="162.75" customHeight="1">
      <c r="A76" s="59">
        <v>1</v>
      </c>
      <c r="B76" s="60" t="s">
        <v>33</v>
      </c>
      <c r="C76" s="55"/>
      <c r="D76" s="61">
        <v>13.75</v>
      </c>
      <c r="E76" s="56">
        <f>G76+K76+P76</f>
        <v>88247.8</v>
      </c>
      <c r="F76" s="55" t="s">
        <v>34</v>
      </c>
      <c r="G76" s="56">
        <f>H76</f>
        <v>88247.8</v>
      </c>
      <c r="H76" s="56">
        <v>88247.8</v>
      </c>
      <c r="I76" s="55"/>
      <c r="J76" s="55"/>
      <c r="K76" s="55"/>
      <c r="L76" s="55"/>
      <c r="M76" s="55"/>
      <c r="N76" s="55"/>
      <c r="O76" s="55"/>
      <c r="P76" s="55"/>
      <c r="Q76" s="55"/>
      <c r="R76" s="57"/>
    </row>
    <row r="77" spans="1:23" s="5" customFormat="1" ht="47.25" customHeight="1">
      <c r="A77" s="53" t="s">
        <v>35</v>
      </c>
      <c r="B77" s="54"/>
      <c r="C77" s="55"/>
      <c r="D77" s="55"/>
      <c r="E77" s="56"/>
      <c r="F77" s="55"/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7"/>
    </row>
    <row r="78" spans="1:23" s="5" customFormat="1" ht="138.75" customHeight="1">
      <c r="A78" s="59">
        <v>2</v>
      </c>
      <c r="B78" s="60" t="s">
        <v>36</v>
      </c>
      <c r="C78" s="62">
        <f>F78+J78+O78</f>
        <v>0.61299999999999999</v>
      </c>
      <c r="D78" s="55"/>
      <c r="E78" s="56">
        <f>G78+K78+P78</f>
        <v>488557.9</v>
      </c>
      <c r="F78" s="55"/>
      <c r="G78" s="56">
        <f>H78</f>
        <v>202849.9</v>
      </c>
      <c r="H78" s="56">
        <v>202849.9</v>
      </c>
      <c r="I78" s="56"/>
      <c r="J78" s="62">
        <v>0.61299999999999999</v>
      </c>
      <c r="K78" s="56">
        <f>L78</f>
        <v>285708</v>
      </c>
      <c r="L78" s="56">
        <v>285708</v>
      </c>
      <c r="M78" s="55"/>
      <c r="N78" s="55"/>
      <c r="O78" s="55"/>
      <c r="P78" s="55"/>
      <c r="Q78" s="55"/>
      <c r="R78" s="57"/>
    </row>
    <row r="79" spans="1:23" s="5" customFormat="1" ht="52.5" customHeight="1">
      <c r="A79" s="53" t="s">
        <v>37</v>
      </c>
      <c r="B79" s="54" t="s">
        <v>38</v>
      </c>
      <c r="C79" s="62"/>
      <c r="D79" s="55"/>
      <c r="E79" s="56"/>
      <c r="F79" s="55"/>
      <c r="G79" s="55"/>
      <c r="H79" s="55"/>
      <c r="I79" s="55"/>
      <c r="J79" s="62"/>
      <c r="K79" s="55"/>
      <c r="L79" s="55"/>
      <c r="M79" s="55"/>
      <c r="N79" s="55"/>
      <c r="O79" s="55"/>
      <c r="P79" s="55"/>
      <c r="Q79" s="55"/>
      <c r="R79" s="57"/>
    </row>
    <row r="80" spans="1:23" s="5" customFormat="1" ht="111" customHeight="1">
      <c r="A80" s="59">
        <v>3</v>
      </c>
      <c r="B80" s="60" t="s">
        <v>39</v>
      </c>
      <c r="C80" s="62">
        <v>0.33900000000000002</v>
      </c>
      <c r="D80" s="55"/>
      <c r="E80" s="56">
        <f>G80+K80+P80</f>
        <v>664030</v>
      </c>
      <c r="F80" s="55"/>
      <c r="G80" s="55"/>
      <c r="H80" s="55"/>
      <c r="I80" s="55"/>
      <c r="J80" s="62"/>
      <c r="K80" s="56"/>
      <c r="L80" s="56"/>
      <c r="M80" s="56"/>
      <c r="N80" s="56"/>
      <c r="O80" s="62">
        <v>0.33900000000000002</v>
      </c>
      <c r="P80" s="56">
        <v>664030</v>
      </c>
      <c r="Q80" s="56">
        <v>664030</v>
      </c>
      <c r="R80" s="57"/>
    </row>
    <row r="81" spans="1:18" s="5" customFormat="1" ht="79.5" customHeight="1">
      <c r="A81" s="59">
        <v>4</v>
      </c>
      <c r="B81" s="63" t="s">
        <v>40</v>
      </c>
      <c r="C81" s="62">
        <v>0.4</v>
      </c>
      <c r="D81" s="55"/>
      <c r="E81" s="56">
        <f>G81+K81+P81</f>
        <v>137539.79999999999</v>
      </c>
      <c r="F81" s="55">
        <v>0.4</v>
      </c>
      <c r="G81" s="56">
        <f>H81+I81</f>
        <v>137539.79999999999</v>
      </c>
      <c r="H81" s="56">
        <v>127912</v>
      </c>
      <c r="I81" s="56">
        <v>9627.7999999999993</v>
      </c>
      <c r="J81" s="62"/>
      <c r="K81" s="56"/>
      <c r="L81" s="56"/>
      <c r="M81" s="64"/>
      <c r="N81" s="56"/>
      <c r="O81" s="55"/>
      <c r="P81" s="56"/>
      <c r="Q81" s="56"/>
      <c r="R81" s="57"/>
    </row>
    <row r="82" spans="1:18" s="58" customFormat="1" ht="60" customHeight="1">
      <c r="A82" s="53" t="s">
        <v>41</v>
      </c>
      <c r="B82" s="54"/>
      <c r="C82" s="62"/>
      <c r="D82" s="55"/>
      <c r="E82" s="56"/>
      <c r="F82" s="55"/>
      <c r="G82" s="55"/>
      <c r="H82" s="55"/>
      <c r="I82" s="55"/>
      <c r="J82" s="55"/>
      <c r="K82" s="55"/>
      <c r="L82" s="55"/>
      <c r="M82" s="55"/>
      <c r="N82" s="55"/>
      <c r="O82" s="65"/>
      <c r="P82" s="55"/>
      <c r="Q82" s="55"/>
      <c r="R82" s="57"/>
    </row>
    <row r="83" spans="1:18" s="58" customFormat="1" ht="109.5" customHeight="1">
      <c r="A83" s="59">
        <v>5</v>
      </c>
      <c r="B83" s="60" t="s">
        <v>42</v>
      </c>
      <c r="C83" s="66"/>
      <c r="D83" s="67">
        <v>50.26</v>
      </c>
      <c r="E83" s="56">
        <f>G83+K83+P83</f>
        <v>85000</v>
      </c>
      <c r="F83" s="55"/>
      <c r="G83" s="55"/>
      <c r="H83" s="55"/>
      <c r="I83" s="55"/>
      <c r="J83" s="55"/>
      <c r="K83" s="55"/>
      <c r="L83" s="55"/>
      <c r="M83" s="55"/>
      <c r="N83" s="55"/>
      <c r="O83" s="65" t="s">
        <v>43</v>
      </c>
      <c r="P83" s="56">
        <v>85000</v>
      </c>
      <c r="Q83" s="56">
        <v>85000</v>
      </c>
      <c r="R83" s="57"/>
    </row>
    <row r="84" spans="1:18" s="58" customFormat="1" ht="33" hidden="1">
      <c r="A84" s="53" t="s">
        <v>44</v>
      </c>
      <c r="B84" s="54"/>
      <c r="C84" s="55"/>
      <c r="D84" s="55"/>
      <c r="E84" s="56"/>
      <c r="F84" s="65"/>
      <c r="G84" s="65"/>
      <c r="H84" s="65"/>
      <c r="I84" s="65"/>
      <c r="J84" s="65"/>
      <c r="K84" s="65"/>
      <c r="L84" s="65"/>
      <c r="M84" s="65"/>
      <c r="N84" s="55"/>
      <c r="O84" s="65"/>
      <c r="P84" s="55"/>
      <c r="Q84" s="55"/>
      <c r="R84" s="57"/>
    </row>
    <row r="85" spans="1:18" s="58" customFormat="1" ht="33" hidden="1">
      <c r="A85" s="53" t="s">
        <v>45</v>
      </c>
      <c r="B85" s="54"/>
      <c r="C85" s="55"/>
      <c r="D85" s="55"/>
      <c r="E85" s="56"/>
      <c r="F85" s="55"/>
      <c r="G85" s="55"/>
      <c r="H85" s="55"/>
      <c r="I85" s="55"/>
      <c r="J85" s="55"/>
      <c r="K85" s="55"/>
      <c r="L85" s="55"/>
      <c r="M85" s="55"/>
      <c r="N85" s="55"/>
      <c r="O85" s="65"/>
      <c r="P85" s="55"/>
      <c r="Q85" s="55"/>
      <c r="R85" s="57"/>
    </row>
    <row r="86" spans="1:18" s="58" customFormat="1" ht="33" hidden="1">
      <c r="A86" s="53" t="s">
        <v>46</v>
      </c>
      <c r="B86" s="54"/>
      <c r="C86" s="55"/>
      <c r="D86" s="55"/>
      <c r="E86" s="56"/>
      <c r="F86" s="55"/>
      <c r="G86" s="55"/>
      <c r="H86" s="55"/>
      <c r="I86" s="55"/>
      <c r="J86" s="55"/>
      <c r="K86" s="55"/>
      <c r="L86" s="55"/>
      <c r="M86" s="55"/>
      <c r="N86" s="55"/>
      <c r="O86" s="55"/>
      <c r="P86" s="55"/>
      <c r="Q86" s="55"/>
      <c r="R86" s="57"/>
    </row>
    <row r="87" spans="1:18" s="58" customFormat="1" ht="52.5" customHeight="1">
      <c r="A87" s="53" t="s">
        <v>47</v>
      </c>
      <c r="B87" s="54"/>
      <c r="C87" s="55"/>
      <c r="D87" s="55"/>
      <c r="E87" s="56"/>
      <c r="F87" s="55"/>
      <c r="G87" s="55"/>
      <c r="H87" s="55"/>
      <c r="I87" s="55"/>
      <c r="J87" s="55"/>
      <c r="K87" s="55"/>
      <c r="L87" s="55"/>
      <c r="M87" s="55"/>
      <c r="N87" s="55"/>
      <c r="O87" s="55"/>
      <c r="P87" s="55"/>
      <c r="Q87" s="55"/>
      <c r="R87" s="57"/>
    </row>
    <row r="88" spans="1:18" s="58" customFormat="1" ht="165">
      <c r="A88" s="59">
        <v>6</v>
      </c>
      <c r="B88" s="60" t="s">
        <v>48</v>
      </c>
      <c r="C88" s="68"/>
      <c r="D88" s="61">
        <v>24.72</v>
      </c>
      <c r="E88" s="56">
        <f>G88+K88+P88</f>
        <v>165593.29999999999</v>
      </c>
      <c r="F88" s="55"/>
      <c r="G88" s="55"/>
      <c r="H88" s="55"/>
      <c r="I88" s="55"/>
      <c r="J88" s="55" t="s">
        <v>49</v>
      </c>
      <c r="K88" s="56">
        <f>L88</f>
        <v>165593.29999999999</v>
      </c>
      <c r="L88" s="69">
        <v>165593.29999999999</v>
      </c>
      <c r="M88" s="55"/>
      <c r="N88" s="55"/>
      <c r="O88" s="55"/>
      <c r="P88" s="55"/>
      <c r="Q88" s="55"/>
      <c r="R88" s="57"/>
    </row>
    <row r="89" spans="1:18" s="58" customFormat="1" ht="41.25" hidden="1" customHeight="1">
      <c r="A89" s="53" t="s">
        <v>50</v>
      </c>
      <c r="B89" s="54"/>
      <c r="C89" s="56"/>
      <c r="D89" s="56"/>
      <c r="E89" s="56"/>
      <c r="F89" s="55"/>
      <c r="G89" s="55"/>
      <c r="H89" s="55"/>
      <c r="I89" s="55"/>
      <c r="J89" s="55"/>
      <c r="K89" s="55"/>
      <c r="L89" s="55"/>
      <c r="M89" s="55"/>
      <c r="N89" s="55"/>
      <c r="O89" s="55"/>
      <c r="P89" s="55"/>
      <c r="Q89" s="55"/>
      <c r="R89" s="57"/>
    </row>
    <row r="90" spans="1:18" s="58" customFormat="1" ht="42" customHeight="1">
      <c r="A90" s="53" t="s">
        <v>51</v>
      </c>
      <c r="B90" s="54"/>
      <c r="C90" s="55"/>
      <c r="D90" s="55"/>
      <c r="E90" s="56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7"/>
    </row>
    <row r="91" spans="1:18" s="58" customFormat="1" ht="335.25" customHeight="1">
      <c r="A91" s="59">
        <v>7</v>
      </c>
      <c r="B91" s="70" t="s">
        <v>52</v>
      </c>
      <c r="C91" s="55"/>
      <c r="D91" s="55"/>
      <c r="E91" s="56">
        <f>G91+K91+P91</f>
        <v>60225.8</v>
      </c>
      <c r="F91" s="55"/>
      <c r="G91" s="56">
        <f>H91</f>
        <v>60225.8</v>
      </c>
      <c r="H91" s="56">
        <v>60225.8</v>
      </c>
      <c r="I91" s="55"/>
      <c r="J91" s="55"/>
      <c r="K91" s="55"/>
      <c r="L91" s="55"/>
      <c r="M91" s="55"/>
      <c r="N91" s="55"/>
      <c r="O91" s="55"/>
      <c r="P91" s="55"/>
      <c r="Q91" s="55"/>
      <c r="R91" s="57"/>
    </row>
    <row r="92" spans="1:18" s="58" customFormat="1" ht="150" customHeight="1">
      <c r="A92" s="59">
        <v>8</v>
      </c>
      <c r="B92" s="60" t="s">
        <v>53</v>
      </c>
      <c r="C92" s="67">
        <v>2.1</v>
      </c>
      <c r="D92" s="67"/>
      <c r="E92" s="56">
        <f>G92+K92+P92</f>
        <v>175620</v>
      </c>
      <c r="F92" s="55"/>
      <c r="G92" s="55"/>
      <c r="H92" s="55"/>
      <c r="I92" s="55"/>
      <c r="J92" s="55"/>
      <c r="K92" s="56"/>
      <c r="L92" s="56"/>
      <c r="M92" s="55"/>
      <c r="N92" s="55"/>
      <c r="O92" s="55">
        <v>2.1</v>
      </c>
      <c r="P92" s="56">
        <f>Q92</f>
        <v>175620</v>
      </c>
      <c r="Q92" s="56">
        <v>175620</v>
      </c>
      <c r="R92" s="57"/>
    </row>
    <row r="93" spans="1:18" s="58" customFormat="1" ht="49.5" customHeight="1">
      <c r="A93" s="53" t="s">
        <v>54</v>
      </c>
      <c r="B93" s="54"/>
      <c r="C93" s="55"/>
      <c r="D93" s="55"/>
      <c r="E93" s="56"/>
      <c r="F93" s="55"/>
      <c r="G93" s="55"/>
      <c r="H93" s="55"/>
      <c r="I93" s="55"/>
      <c r="J93" s="55"/>
      <c r="K93" s="55"/>
      <c r="L93" s="55"/>
      <c r="M93" s="55"/>
      <c r="N93" s="55"/>
      <c r="O93" s="55"/>
      <c r="P93" s="55"/>
      <c r="Q93" s="55"/>
      <c r="R93" s="57"/>
    </row>
    <row r="94" spans="1:18" s="58" customFormat="1" ht="150.75" customHeight="1">
      <c r="A94" s="59">
        <v>9</v>
      </c>
      <c r="B94" s="70" t="s">
        <v>55</v>
      </c>
      <c r="C94" s="55">
        <v>3.7130000000000001</v>
      </c>
      <c r="D94" s="55"/>
      <c r="E94" s="56">
        <f>G94+K94+P94</f>
        <v>450437</v>
      </c>
      <c r="F94" s="55"/>
      <c r="G94" s="56"/>
      <c r="H94" s="56"/>
      <c r="I94" s="55"/>
      <c r="J94" s="62"/>
      <c r="K94" s="56"/>
      <c r="L94" s="56"/>
      <c r="M94" s="55"/>
      <c r="N94" s="55"/>
      <c r="O94" s="71">
        <v>3.7130000000000001</v>
      </c>
      <c r="P94" s="56">
        <f>Q94</f>
        <v>450437</v>
      </c>
      <c r="Q94" s="56">
        <v>450437</v>
      </c>
      <c r="R94" s="57"/>
    </row>
    <row r="95" spans="1:18" s="58" customFormat="1" ht="38.25" hidden="1" customHeight="1">
      <c r="A95" s="41"/>
      <c r="B95" s="72"/>
      <c r="C95" s="47"/>
      <c r="D95" s="47"/>
      <c r="E95" s="47"/>
      <c r="F95" s="47"/>
      <c r="G95" s="47"/>
      <c r="H95" s="47"/>
      <c r="I95" s="47"/>
      <c r="J95" s="47"/>
      <c r="K95" s="47"/>
      <c r="L95" s="47"/>
      <c r="M95" s="47"/>
      <c r="N95" s="55"/>
      <c r="O95" s="55"/>
      <c r="P95" s="55"/>
      <c r="Q95" s="55"/>
      <c r="R95" s="57"/>
    </row>
    <row r="96" spans="1:18" s="58" customFormat="1" ht="47.25" customHeight="1">
      <c r="A96" s="41" t="s">
        <v>56</v>
      </c>
      <c r="B96" s="73" t="s">
        <v>57</v>
      </c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73"/>
      <c r="Q96" s="73"/>
      <c r="R96" s="74"/>
    </row>
    <row r="97" spans="1:18" s="58" customFormat="1" ht="61.5" customHeight="1">
      <c r="A97" s="44"/>
      <c r="B97" s="45" t="s">
        <v>58</v>
      </c>
      <c r="C97" s="47">
        <f>SUM(C99:C124)</f>
        <v>51.199999999999996</v>
      </c>
      <c r="D97" s="47"/>
      <c r="E97" s="47">
        <f>SUM(E99:E124)</f>
        <v>240626.75456999999</v>
      </c>
      <c r="F97" s="47">
        <f>F101+F102+F103+F105+F106+F108+F110+F112+F113+F115+F117+F119+F121+F122+F124+F99</f>
        <v>29.700000000000003</v>
      </c>
      <c r="G97" s="47">
        <f t="shared" ref="G97:R97" si="1">G101+G102+G103+G105+G106+G108+G110+G112+G113+G115+G117+G119+G121+G122+G124+G99</f>
        <v>135526.75456999999</v>
      </c>
      <c r="H97" s="47">
        <f t="shared" si="1"/>
        <v>135526.75456999999</v>
      </c>
      <c r="I97" s="47">
        <f t="shared" si="1"/>
        <v>0</v>
      </c>
      <c r="J97" s="47">
        <f t="shared" si="1"/>
        <v>15.5</v>
      </c>
      <c r="K97" s="47">
        <f t="shared" si="1"/>
        <v>72000</v>
      </c>
      <c r="L97" s="47">
        <f t="shared" si="1"/>
        <v>72000</v>
      </c>
      <c r="M97" s="47">
        <f t="shared" si="1"/>
        <v>0</v>
      </c>
      <c r="N97" s="47">
        <f t="shared" si="1"/>
        <v>0</v>
      </c>
      <c r="O97" s="47">
        <f t="shared" si="1"/>
        <v>6</v>
      </c>
      <c r="P97" s="47">
        <f t="shared" si="1"/>
        <v>33100</v>
      </c>
      <c r="Q97" s="47">
        <f t="shared" si="1"/>
        <v>33100</v>
      </c>
      <c r="R97" s="49">
        <f t="shared" si="1"/>
        <v>0</v>
      </c>
    </row>
    <row r="98" spans="1:18" ht="47.25" customHeight="1">
      <c r="A98" s="75" t="s">
        <v>32</v>
      </c>
      <c r="B98" s="76"/>
      <c r="C98" s="77"/>
      <c r="D98" s="77"/>
      <c r="E98" s="78"/>
      <c r="F98" s="79"/>
      <c r="G98" s="79"/>
      <c r="H98" s="79"/>
      <c r="I98" s="79"/>
      <c r="J98" s="77"/>
      <c r="K98" s="77"/>
      <c r="L98" s="77"/>
      <c r="M98" s="77"/>
      <c r="N98" s="77"/>
      <c r="O98" s="77"/>
      <c r="P98" s="80"/>
      <c r="Q98" s="80"/>
      <c r="R98" s="52"/>
    </row>
    <row r="99" spans="1:18" ht="93" customHeight="1">
      <c r="A99" s="59">
        <v>1</v>
      </c>
      <c r="B99" s="70" t="s">
        <v>59</v>
      </c>
      <c r="C99" s="55">
        <f>F99+J99+O99</f>
        <v>2.8</v>
      </c>
      <c r="D99" s="81"/>
      <c r="E99" s="80">
        <f>G99+K99+P99</f>
        <v>14000</v>
      </c>
      <c r="F99" s="55"/>
      <c r="G99" s="80"/>
      <c r="H99" s="80"/>
      <c r="I99" s="79"/>
      <c r="J99" s="77"/>
      <c r="K99" s="80"/>
      <c r="L99" s="80"/>
      <c r="M99" s="80"/>
      <c r="N99" s="80"/>
      <c r="O99" s="77">
        <v>2.8</v>
      </c>
      <c r="P99" s="80">
        <v>14000</v>
      </c>
      <c r="Q99" s="80">
        <v>14000</v>
      </c>
      <c r="R99" s="52"/>
    </row>
    <row r="100" spans="1:18" ht="47.25" customHeight="1">
      <c r="A100" s="53" t="s">
        <v>35</v>
      </c>
      <c r="B100" s="54"/>
      <c r="C100" s="77"/>
      <c r="D100" s="77"/>
      <c r="E100" s="78"/>
      <c r="F100" s="79"/>
      <c r="G100" s="79"/>
      <c r="H100" s="79"/>
      <c r="I100" s="79"/>
      <c r="J100" s="77"/>
      <c r="K100" s="77"/>
      <c r="L100" s="77"/>
      <c r="M100" s="77"/>
      <c r="N100" s="77"/>
      <c r="O100" s="77"/>
      <c r="P100" s="80"/>
      <c r="Q100" s="80"/>
      <c r="R100" s="52"/>
    </row>
    <row r="101" spans="1:18" ht="75" customHeight="1">
      <c r="A101" s="59">
        <v>2</v>
      </c>
      <c r="B101" s="60" t="s">
        <v>60</v>
      </c>
      <c r="C101" s="55">
        <f>F101+J101+O101</f>
        <v>2.9</v>
      </c>
      <c r="D101" s="81"/>
      <c r="E101" s="80">
        <f>G101+K101+P101</f>
        <v>15726.81983</v>
      </c>
      <c r="F101" s="55">
        <v>2.9</v>
      </c>
      <c r="G101" s="80">
        <v>15726.81983</v>
      </c>
      <c r="H101" s="80">
        <v>15726.81983</v>
      </c>
      <c r="I101" s="79"/>
      <c r="J101" s="77"/>
      <c r="K101" s="80"/>
      <c r="L101" s="80"/>
      <c r="M101" s="80"/>
      <c r="N101" s="80"/>
      <c r="O101" s="77"/>
      <c r="P101" s="80"/>
      <c r="Q101" s="80"/>
      <c r="R101" s="52"/>
    </row>
    <row r="102" spans="1:18" ht="126.75" customHeight="1">
      <c r="A102" s="59">
        <v>3</v>
      </c>
      <c r="B102" s="60" t="s">
        <v>61</v>
      </c>
      <c r="C102" s="55">
        <f>F102+J102+O102</f>
        <v>4.4000000000000004</v>
      </c>
      <c r="D102" s="47"/>
      <c r="E102" s="80">
        <f>G102+K102+P102</f>
        <v>13167.8</v>
      </c>
      <c r="F102" s="55">
        <v>4.4000000000000004</v>
      </c>
      <c r="G102" s="80">
        <f>H102</f>
        <v>13167.8</v>
      </c>
      <c r="H102" s="80">
        <v>13167.8</v>
      </c>
      <c r="I102" s="79"/>
      <c r="J102" s="77"/>
      <c r="K102" s="80"/>
      <c r="L102" s="80"/>
      <c r="M102" s="80"/>
      <c r="N102" s="80"/>
      <c r="O102" s="77"/>
      <c r="P102" s="80"/>
      <c r="Q102" s="80"/>
      <c r="R102" s="52"/>
    </row>
    <row r="103" spans="1:18" ht="69" customHeight="1">
      <c r="A103" s="59">
        <v>4</v>
      </c>
      <c r="B103" s="63" t="s">
        <v>62</v>
      </c>
      <c r="C103" s="55">
        <f>F103+J103+O103</f>
        <v>6.8</v>
      </c>
      <c r="D103" s="47"/>
      <c r="E103" s="80">
        <f>G103+K103+P103</f>
        <v>35000</v>
      </c>
      <c r="F103" s="55"/>
      <c r="G103" s="80"/>
      <c r="H103" s="80"/>
      <c r="I103" s="79"/>
      <c r="J103" s="77">
        <v>6.8</v>
      </c>
      <c r="K103" s="80">
        <f>L103</f>
        <v>35000</v>
      </c>
      <c r="L103" s="80">
        <v>35000</v>
      </c>
      <c r="M103" s="80"/>
      <c r="N103" s="80"/>
      <c r="O103" s="77"/>
      <c r="P103" s="80"/>
      <c r="Q103" s="80"/>
      <c r="R103" s="52"/>
    </row>
    <row r="104" spans="1:18" ht="37.5" customHeight="1">
      <c r="A104" s="53" t="s">
        <v>63</v>
      </c>
      <c r="B104" s="54"/>
      <c r="C104" s="55"/>
      <c r="D104" s="82"/>
      <c r="E104" s="83"/>
      <c r="F104" s="79"/>
      <c r="G104" s="79"/>
      <c r="H104" s="79"/>
      <c r="I104" s="79"/>
      <c r="J104" s="77"/>
      <c r="K104" s="80"/>
      <c r="L104" s="80"/>
      <c r="M104" s="80"/>
      <c r="N104" s="80"/>
      <c r="O104" s="77"/>
      <c r="P104" s="80"/>
      <c r="Q104" s="80"/>
      <c r="R104" s="52"/>
    </row>
    <row r="105" spans="1:18" ht="126.75" customHeight="1">
      <c r="A105" s="59">
        <v>5</v>
      </c>
      <c r="B105" s="63" t="s">
        <v>64</v>
      </c>
      <c r="C105" s="55">
        <f>F105+J105+O105</f>
        <v>6.3</v>
      </c>
      <c r="D105" s="84"/>
      <c r="E105" s="80">
        <f>G105+K105+P105</f>
        <v>30560.9</v>
      </c>
      <c r="F105" s="55">
        <v>6.3</v>
      </c>
      <c r="G105" s="80">
        <f>H105</f>
        <v>30560.9</v>
      </c>
      <c r="H105" s="80">
        <v>30560.9</v>
      </c>
      <c r="I105" s="79"/>
      <c r="J105" s="77"/>
      <c r="K105" s="80"/>
      <c r="L105" s="80"/>
      <c r="M105" s="80"/>
      <c r="N105" s="80"/>
      <c r="O105" s="77"/>
      <c r="P105" s="80"/>
      <c r="Q105" s="80"/>
      <c r="R105" s="52"/>
    </row>
    <row r="106" spans="1:18" ht="72" customHeight="1">
      <c r="A106" s="59">
        <v>6</v>
      </c>
      <c r="B106" s="63" t="s">
        <v>65</v>
      </c>
      <c r="C106" s="55">
        <f>F106+J106+O106</f>
        <v>3.9</v>
      </c>
      <c r="D106" s="84"/>
      <c r="E106" s="80">
        <f>G106+K106+P106</f>
        <v>15000</v>
      </c>
      <c r="F106" s="55"/>
      <c r="G106" s="80"/>
      <c r="H106" s="80"/>
      <c r="I106" s="79"/>
      <c r="J106" s="77">
        <v>3.9</v>
      </c>
      <c r="K106" s="80">
        <f>L106</f>
        <v>15000</v>
      </c>
      <c r="L106" s="80">
        <v>15000</v>
      </c>
      <c r="M106" s="80"/>
      <c r="N106" s="80"/>
      <c r="O106" s="77"/>
      <c r="P106" s="80"/>
      <c r="Q106" s="80"/>
      <c r="R106" s="52"/>
    </row>
    <row r="107" spans="1:18" ht="42" customHeight="1">
      <c r="A107" s="53" t="s">
        <v>66</v>
      </c>
      <c r="B107" s="54"/>
      <c r="C107" s="55"/>
      <c r="D107" s="84"/>
      <c r="E107" s="47"/>
      <c r="F107" s="79"/>
      <c r="G107" s="79"/>
      <c r="H107" s="79"/>
      <c r="I107" s="79"/>
      <c r="J107" s="77"/>
      <c r="K107" s="80" t="s">
        <v>67</v>
      </c>
      <c r="L107" s="80"/>
      <c r="M107" s="80"/>
      <c r="N107" s="80"/>
      <c r="O107" s="77"/>
      <c r="P107" s="80"/>
      <c r="Q107" s="80"/>
      <c r="R107" s="52"/>
    </row>
    <row r="108" spans="1:18" ht="104.25" customHeight="1">
      <c r="A108" s="59">
        <v>7</v>
      </c>
      <c r="B108" s="70" t="s">
        <v>68</v>
      </c>
      <c r="C108" s="55">
        <f>F108+J108+O108</f>
        <v>3.2</v>
      </c>
      <c r="D108" s="84"/>
      <c r="E108" s="80">
        <f>G108+K108+P108</f>
        <v>19100</v>
      </c>
      <c r="F108" s="79"/>
      <c r="G108" s="79"/>
      <c r="H108" s="79"/>
      <c r="I108" s="79"/>
      <c r="J108" s="77"/>
      <c r="K108" s="80"/>
      <c r="L108" s="80"/>
      <c r="M108" s="80"/>
      <c r="N108" s="80"/>
      <c r="O108" s="77">
        <v>3.2</v>
      </c>
      <c r="P108" s="80">
        <f>Q108</f>
        <v>19100</v>
      </c>
      <c r="Q108" s="80">
        <v>19100</v>
      </c>
      <c r="R108" s="52"/>
    </row>
    <row r="109" spans="1:18" ht="46.5" customHeight="1">
      <c r="A109" s="53" t="s">
        <v>69</v>
      </c>
      <c r="B109" s="54"/>
      <c r="C109" s="55"/>
      <c r="D109" s="84"/>
      <c r="E109" s="47"/>
      <c r="F109" s="79"/>
      <c r="G109" s="79"/>
      <c r="H109" s="79"/>
      <c r="I109" s="79"/>
      <c r="J109" s="77"/>
      <c r="K109" s="80" t="s">
        <v>67</v>
      </c>
      <c r="L109" s="80"/>
      <c r="M109" s="80"/>
      <c r="N109" s="80"/>
      <c r="O109" s="77"/>
      <c r="P109" s="80"/>
      <c r="Q109" s="80"/>
      <c r="R109" s="52"/>
    </row>
    <row r="110" spans="1:18" ht="124.5" customHeight="1">
      <c r="A110" s="59">
        <v>12</v>
      </c>
      <c r="B110" s="60" t="s">
        <v>70</v>
      </c>
      <c r="C110" s="55">
        <f>F110+J110+O110</f>
        <v>2.6</v>
      </c>
      <c r="D110" s="84"/>
      <c r="E110" s="80">
        <f>G110+K110+P110</f>
        <v>11754.62516</v>
      </c>
      <c r="F110" s="55">
        <v>2.6</v>
      </c>
      <c r="G110" s="80">
        <v>11754.62516</v>
      </c>
      <c r="H110" s="80">
        <v>11754.62516</v>
      </c>
      <c r="I110" s="79"/>
      <c r="J110" s="77"/>
      <c r="K110" s="80"/>
      <c r="L110" s="80"/>
      <c r="M110" s="80"/>
      <c r="N110" s="80"/>
      <c r="O110" s="77"/>
      <c r="P110" s="80"/>
      <c r="Q110" s="80"/>
      <c r="R110" s="52"/>
    </row>
    <row r="111" spans="1:18" ht="45" customHeight="1">
      <c r="A111" s="53" t="s">
        <v>71</v>
      </c>
      <c r="B111" s="54"/>
      <c r="C111" s="55"/>
      <c r="D111" s="83"/>
      <c r="E111" s="83"/>
      <c r="F111" s="79"/>
      <c r="G111" s="79"/>
      <c r="H111" s="79"/>
      <c r="I111" s="79"/>
      <c r="J111" s="77"/>
      <c r="K111" s="80"/>
      <c r="L111" s="80"/>
      <c r="M111" s="80"/>
      <c r="N111" s="80"/>
      <c r="O111" s="77"/>
      <c r="P111" s="80"/>
      <c r="Q111" s="80"/>
      <c r="R111" s="52"/>
    </row>
    <row r="112" spans="1:18" ht="102.75" customHeight="1">
      <c r="A112" s="59">
        <v>13</v>
      </c>
      <c r="B112" s="70" t="s">
        <v>72</v>
      </c>
      <c r="C112" s="55">
        <f>F112+J112+O112</f>
        <v>0.5</v>
      </c>
      <c r="D112" s="83"/>
      <c r="E112" s="80">
        <f>G112+K112+P112</f>
        <v>3083.1061100000002</v>
      </c>
      <c r="F112" s="55">
        <v>0.5</v>
      </c>
      <c r="G112" s="80">
        <v>3083.1061100000002</v>
      </c>
      <c r="H112" s="80">
        <v>3083.1061100000002</v>
      </c>
      <c r="I112" s="79"/>
      <c r="J112" s="77"/>
      <c r="K112" s="80"/>
      <c r="L112" s="80"/>
      <c r="M112" s="80"/>
      <c r="N112" s="80"/>
      <c r="O112" s="77"/>
      <c r="P112" s="80"/>
      <c r="Q112" s="80"/>
      <c r="R112" s="52"/>
    </row>
    <row r="113" spans="1:18" ht="141" customHeight="1">
      <c r="A113" s="59">
        <v>14</v>
      </c>
      <c r="B113" s="63" t="s">
        <v>73</v>
      </c>
      <c r="C113" s="55">
        <f>F113+J113+O113</f>
        <v>4.8</v>
      </c>
      <c r="D113" s="83"/>
      <c r="E113" s="80">
        <f>G113+K113+P113</f>
        <v>22000</v>
      </c>
      <c r="F113" s="55"/>
      <c r="G113" s="80"/>
      <c r="H113" s="80"/>
      <c r="I113" s="79"/>
      <c r="J113" s="77">
        <v>4.8</v>
      </c>
      <c r="K113" s="80">
        <f>L113</f>
        <v>22000</v>
      </c>
      <c r="L113" s="80">
        <v>22000</v>
      </c>
      <c r="M113" s="80"/>
      <c r="N113" s="80"/>
      <c r="O113" s="77"/>
      <c r="P113" s="80"/>
      <c r="Q113" s="80"/>
      <c r="R113" s="52"/>
    </row>
    <row r="114" spans="1:18" s="87" customFormat="1" ht="48" customHeight="1">
      <c r="A114" s="53" t="s">
        <v>74</v>
      </c>
      <c r="B114" s="54"/>
      <c r="C114" s="55"/>
      <c r="D114" s="83"/>
      <c r="E114" s="83"/>
      <c r="F114" s="85"/>
      <c r="G114" s="85"/>
      <c r="H114" s="85"/>
      <c r="I114" s="85"/>
      <c r="J114" s="77"/>
      <c r="K114" s="80"/>
      <c r="L114" s="80"/>
      <c r="M114" s="80"/>
      <c r="N114" s="80"/>
      <c r="O114" s="77"/>
      <c r="P114" s="80"/>
      <c r="Q114" s="80"/>
      <c r="R114" s="86"/>
    </row>
    <row r="115" spans="1:18" s="87" customFormat="1" ht="111.75" customHeight="1">
      <c r="A115" s="59">
        <v>15</v>
      </c>
      <c r="B115" s="60" t="s">
        <v>75</v>
      </c>
      <c r="C115" s="55">
        <f>F115+J115+O115</f>
        <v>3.2</v>
      </c>
      <c r="D115" s="83"/>
      <c r="E115" s="80">
        <f>G115+K115+P115</f>
        <v>14589.5</v>
      </c>
      <c r="F115" s="55">
        <v>3.2</v>
      </c>
      <c r="G115" s="80">
        <f>H115</f>
        <v>14589.5</v>
      </c>
      <c r="H115" s="80">
        <v>14589.5</v>
      </c>
      <c r="I115" s="85"/>
      <c r="J115" s="77"/>
      <c r="K115" s="80"/>
      <c r="L115" s="80"/>
      <c r="M115" s="80"/>
      <c r="N115" s="80"/>
      <c r="O115" s="77"/>
      <c r="P115" s="80"/>
      <c r="Q115" s="80"/>
      <c r="R115" s="86"/>
    </row>
    <row r="116" spans="1:18" s="87" customFormat="1" ht="52.5" customHeight="1">
      <c r="A116" s="53" t="s">
        <v>46</v>
      </c>
      <c r="B116" s="54"/>
      <c r="C116" s="55"/>
      <c r="D116" s="83"/>
      <c r="E116" s="83"/>
      <c r="F116" s="85"/>
      <c r="G116" s="85"/>
      <c r="H116" s="85"/>
      <c r="I116" s="85"/>
      <c r="J116" s="77"/>
      <c r="K116" s="80"/>
      <c r="L116" s="80"/>
      <c r="M116" s="80"/>
      <c r="N116" s="80"/>
      <c r="O116" s="77"/>
      <c r="P116" s="80"/>
      <c r="Q116" s="80"/>
      <c r="R116" s="86"/>
    </row>
    <row r="117" spans="1:18" s="87" customFormat="1" ht="77.25" customHeight="1">
      <c r="A117" s="59">
        <v>17</v>
      </c>
      <c r="B117" s="63" t="s">
        <v>76</v>
      </c>
      <c r="C117" s="55">
        <f>F117+J117+O117</f>
        <v>1.8</v>
      </c>
      <c r="D117" s="83"/>
      <c r="E117" s="80">
        <f>G117+K117+P117</f>
        <v>12105.3</v>
      </c>
      <c r="F117" s="55">
        <v>1.8</v>
      </c>
      <c r="G117" s="80">
        <f>H117</f>
        <v>12105.3</v>
      </c>
      <c r="H117" s="80">
        <v>12105.3</v>
      </c>
      <c r="I117" s="85"/>
      <c r="J117" s="77"/>
      <c r="K117" s="80"/>
      <c r="L117" s="80"/>
      <c r="M117" s="80"/>
      <c r="N117" s="80"/>
      <c r="O117" s="77"/>
      <c r="P117" s="80"/>
      <c r="Q117" s="80"/>
      <c r="R117" s="86"/>
    </row>
    <row r="118" spans="1:18" s="87" customFormat="1" ht="45" customHeight="1">
      <c r="A118" s="53" t="s">
        <v>50</v>
      </c>
      <c r="B118" s="54"/>
      <c r="C118" s="55"/>
      <c r="D118" s="83"/>
      <c r="E118" s="83"/>
      <c r="F118" s="85"/>
      <c r="G118" s="85"/>
      <c r="H118" s="85"/>
      <c r="I118" s="85"/>
      <c r="J118" s="77"/>
      <c r="K118" s="80"/>
      <c r="L118" s="80"/>
      <c r="M118" s="80"/>
      <c r="N118" s="80"/>
      <c r="O118" s="77"/>
      <c r="P118" s="80"/>
      <c r="Q118" s="80"/>
      <c r="R118" s="86"/>
    </row>
    <row r="119" spans="1:18" ht="72" customHeight="1">
      <c r="A119" s="59">
        <v>19</v>
      </c>
      <c r="B119" s="60" t="s">
        <v>77</v>
      </c>
      <c r="C119" s="55">
        <f>F119+J119+O119</f>
        <v>3.1</v>
      </c>
      <c r="D119" s="83"/>
      <c r="E119" s="80">
        <f>G119+K119+P119</f>
        <v>10790.5</v>
      </c>
      <c r="F119" s="55">
        <v>3.1</v>
      </c>
      <c r="G119" s="80">
        <f>H119</f>
        <v>10790.5</v>
      </c>
      <c r="H119" s="80">
        <v>10790.5</v>
      </c>
      <c r="I119" s="79"/>
      <c r="J119" s="77"/>
      <c r="K119" s="80"/>
      <c r="L119" s="80"/>
      <c r="M119" s="80"/>
      <c r="N119" s="80"/>
      <c r="O119" s="77"/>
      <c r="P119" s="80"/>
      <c r="Q119" s="80"/>
      <c r="R119" s="52"/>
    </row>
    <row r="120" spans="1:18" ht="43.5" customHeight="1">
      <c r="A120" s="53" t="s">
        <v>51</v>
      </c>
      <c r="B120" s="54"/>
      <c r="C120" s="55"/>
      <c r="D120" s="83"/>
      <c r="E120" s="83"/>
      <c r="F120" s="79"/>
      <c r="G120" s="79"/>
      <c r="H120" s="79"/>
      <c r="I120" s="79"/>
      <c r="J120" s="77"/>
      <c r="K120" s="80"/>
      <c r="L120" s="80"/>
      <c r="M120" s="80"/>
      <c r="N120" s="80"/>
      <c r="O120" s="77"/>
      <c r="P120" s="80"/>
      <c r="Q120" s="80"/>
      <c r="R120" s="52"/>
    </row>
    <row r="121" spans="1:18" ht="120.75" customHeight="1">
      <c r="A121" s="59">
        <v>22</v>
      </c>
      <c r="B121" s="70" t="s">
        <v>78</v>
      </c>
      <c r="C121" s="55">
        <f>F121+J121+O121</f>
        <v>1.4</v>
      </c>
      <c r="D121" s="79"/>
      <c r="E121" s="80">
        <f>G121+K121+P121</f>
        <v>6837.5034699999997</v>
      </c>
      <c r="F121" s="55">
        <v>1.4</v>
      </c>
      <c r="G121" s="80">
        <v>6837.5034699999997</v>
      </c>
      <c r="H121" s="80">
        <v>6837.5034699999997</v>
      </c>
      <c r="I121" s="79"/>
      <c r="J121" s="77"/>
      <c r="K121" s="80"/>
      <c r="L121" s="80"/>
      <c r="M121" s="80"/>
      <c r="N121" s="80"/>
      <c r="O121" s="77"/>
      <c r="P121" s="80"/>
      <c r="Q121" s="80"/>
      <c r="R121" s="52"/>
    </row>
    <row r="122" spans="1:18" ht="94.5" customHeight="1">
      <c r="A122" s="59">
        <v>23</v>
      </c>
      <c r="B122" s="63" t="s">
        <v>79</v>
      </c>
      <c r="C122" s="55">
        <f>F122+J122+O122</f>
        <v>1.7</v>
      </c>
      <c r="D122" s="79"/>
      <c r="E122" s="80">
        <f>G122+K122+P122</f>
        <v>9469.5</v>
      </c>
      <c r="F122" s="77">
        <v>1.7</v>
      </c>
      <c r="G122" s="80">
        <f>H122</f>
        <v>9469.5</v>
      </c>
      <c r="H122" s="80">
        <v>9469.5</v>
      </c>
      <c r="I122" s="79"/>
      <c r="J122" s="77"/>
      <c r="K122" s="80"/>
      <c r="L122" s="80"/>
      <c r="M122" s="80"/>
      <c r="N122" s="80"/>
      <c r="O122" s="77"/>
      <c r="P122" s="80"/>
      <c r="Q122" s="80"/>
      <c r="R122" s="52"/>
    </row>
    <row r="123" spans="1:18" ht="47.25" customHeight="1">
      <c r="A123" s="53" t="s">
        <v>54</v>
      </c>
      <c r="B123" s="54"/>
      <c r="C123" s="55"/>
      <c r="D123" s="79"/>
      <c r="E123" s="79"/>
      <c r="F123" s="79"/>
      <c r="G123" s="79"/>
      <c r="H123" s="79"/>
      <c r="I123" s="79"/>
      <c r="J123" s="77"/>
      <c r="K123" s="80"/>
      <c r="L123" s="80"/>
      <c r="M123" s="80"/>
      <c r="N123" s="80"/>
      <c r="O123" s="77"/>
      <c r="P123" s="80"/>
      <c r="Q123" s="80"/>
      <c r="R123" s="52"/>
    </row>
    <row r="124" spans="1:18" ht="101.25" customHeight="1" thickBot="1">
      <c r="A124" s="88">
        <v>26</v>
      </c>
      <c r="B124" s="89" t="s">
        <v>80</v>
      </c>
      <c r="C124" s="90">
        <f>F124+J124+O124</f>
        <v>1.8</v>
      </c>
      <c r="D124" s="91"/>
      <c r="E124" s="92">
        <f>G124+K124+P124</f>
        <v>7441.2</v>
      </c>
      <c r="F124" s="90">
        <v>1.8</v>
      </c>
      <c r="G124" s="92">
        <f>H124</f>
        <v>7441.2</v>
      </c>
      <c r="H124" s="92">
        <v>7441.2</v>
      </c>
      <c r="I124" s="91"/>
      <c r="J124" s="93"/>
      <c r="K124" s="92"/>
      <c r="L124" s="92"/>
      <c r="M124" s="92"/>
      <c r="N124" s="92"/>
      <c r="O124" s="93"/>
      <c r="P124" s="92"/>
      <c r="Q124" s="92"/>
      <c r="R124" s="94"/>
    </row>
    <row r="125" spans="1:18" ht="135" customHeight="1"/>
    <row r="126" spans="1:18" s="97" customFormat="1" ht="45" hidden="1" customHeight="1">
      <c r="A126" s="95" t="s">
        <v>81</v>
      </c>
      <c r="B126" s="95"/>
      <c r="C126" s="95"/>
      <c r="D126" s="96"/>
      <c r="E126" s="96"/>
      <c r="F126" s="96"/>
      <c r="G126" s="96"/>
      <c r="O126" s="98"/>
      <c r="P126" s="98"/>
      <c r="Q126" s="98"/>
    </row>
    <row r="127" spans="1:18" ht="40.5" hidden="1" customHeight="1">
      <c r="A127" s="95" t="s">
        <v>82</v>
      </c>
      <c r="B127" s="95"/>
      <c r="C127" s="95"/>
      <c r="D127" s="96"/>
      <c r="E127" s="96"/>
      <c r="F127" s="96"/>
      <c r="G127" s="96"/>
      <c r="P127" s="99" t="s">
        <v>83</v>
      </c>
      <c r="Q127" s="99"/>
      <c r="R127" s="99"/>
    </row>
    <row r="128" spans="1:18" ht="53.25" hidden="1" customHeight="1"/>
    <row r="129" ht="53.25" hidden="1" customHeight="1"/>
    <row r="130" ht="53.25" hidden="1" customHeight="1"/>
  </sheetData>
  <mergeCells count="43">
    <mergeCell ref="O126:Q126"/>
    <mergeCell ref="A127:C127"/>
    <mergeCell ref="P127:R127"/>
    <mergeCell ref="A114:B114"/>
    <mergeCell ref="A116:B116"/>
    <mergeCell ref="A118:B118"/>
    <mergeCell ref="A120:B120"/>
    <mergeCell ref="A123:B123"/>
    <mergeCell ref="A126:C126"/>
    <mergeCell ref="A98:B98"/>
    <mergeCell ref="A100:B100"/>
    <mergeCell ref="A104:B104"/>
    <mergeCell ref="A107:B107"/>
    <mergeCell ref="A109:B109"/>
    <mergeCell ref="A111:B111"/>
    <mergeCell ref="A86:B86"/>
    <mergeCell ref="A87:B87"/>
    <mergeCell ref="A89:B89"/>
    <mergeCell ref="A90:B90"/>
    <mergeCell ref="A93:B93"/>
    <mergeCell ref="B96:R96"/>
    <mergeCell ref="A75:B75"/>
    <mergeCell ref="A77:B77"/>
    <mergeCell ref="A79:B79"/>
    <mergeCell ref="A82:B82"/>
    <mergeCell ref="A84:B84"/>
    <mergeCell ref="A85:B85"/>
    <mergeCell ref="O66:R66"/>
    <mergeCell ref="C67:D67"/>
    <mergeCell ref="H67:I67"/>
    <mergeCell ref="L67:N67"/>
    <mergeCell ref="Q67:R67"/>
    <mergeCell ref="B70:R70"/>
    <mergeCell ref="F59:M59"/>
    <mergeCell ref="P59:R59"/>
    <mergeCell ref="P60:R60"/>
    <mergeCell ref="A63:R63"/>
    <mergeCell ref="A64:R64"/>
    <mergeCell ref="A66:A68"/>
    <mergeCell ref="B66:B68"/>
    <mergeCell ref="C66:E66"/>
    <mergeCell ref="F66:I66"/>
    <mergeCell ref="J66:N66"/>
  </mergeCells>
  <pageMargins left="0.39370078740157477" right="0.39370078740157477" top="1.1811023622047245" bottom="0.39370078740157477" header="0.31496062992125984" footer="0"/>
  <pageSetup paperSize="9" scale="26" firstPageNumber="121" fitToHeight="4" orientation="landscape" useFirstPageNumber="1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Изменения  стройка</vt:lpstr>
      <vt:lpstr>'Изменения  стройка'!Print_Titles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Рязанцева</dc:creator>
  <cp:lastModifiedBy>Рязанцева</cp:lastModifiedBy>
  <dcterms:created xsi:type="dcterms:W3CDTF">2024-05-06T07:43:54Z</dcterms:created>
  <dcterms:modified xsi:type="dcterms:W3CDTF">2024-05-06T07:45:45Z</dcterms:modified>
</cp:coreProperties>
</file>