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еменова\БКАД\2022\"/>
    </mc:Choice>
  </mc:AlternateContent>
  <bookViews>
    <workbookView xWindow="0" yWindow="0" windowWidth="28800" windowHeight="11265"/>
  </bookViews>
  <sheets>
    <sheet name="31.05.2022" sheetId="47" r:id="rId1"/>
  </sheets>
  <definedNames>
    <definedName name="_xlnm.Print_Titles" localSheetId="0">'31.05.2022'!$4:$4</definedName>
    <definedName name="_xlnm.Print_Area" localSheetId="0">'31.05.2022'!$A$1:$C$177</definedName>
  </definedNames>
  <calcPr calcId="162913"/>
</workbook>
</file>

<file path=xl/calcChain.xml><?xml version="1.0" encoding="utf-8"?>
<calcChain xmlns="http://schemas.openxmlformats.org/spreadsheetml/2006/main">
  <c r="C32" i="47" l="1"/>
  <c r="C153" i="47" l="1"/>
  <c r="C140" i="47"/>
  <c r="C172" i="47" s="1"/>
  <c r="C110" i="47"/>
  <c r="C102" i="47"/>
  <c r="C92" i="47"/>
  <c r="C90" i="47"/>
  <c r="C88" i="47" s="1"/>
  <c r="C80" i="47"/>
  <c r="C72" i="47"/>
  <c r="C48" i="47"/>
  <c r="C28" i="47"/>
  <c r="C14" i="47"/>
  <c r="C7" i="47"/>
  <c r="C6" i="47"/>
  <c r="C12" i="47" l="1"/>
  <c r="C5" i="47" s="1"/>
  <c r="C31" i="47"/>
  <c r="C135" i="47" s="1"/>
</calcChain>
</file>

<file path=xl/sharedStrings.xml><?xml version="1.0" encoding="utf-8"?>
<sst xmlns="http://schemas.openxmlformats.org/spreadsheetml/2006/main" count="189" uniqueCount="161">
  <si>
    <t>Борисовский район</t>
  </si>
  <si>
    <t>Губкинский городской округ</t>
  </si>
  <si>
    <t>ул. Веселая</t>
  </si>
  <si>
    <t>Корочанский район</t>
  </si>
  <si>
    <t>с. Болдыревка</t>
  </si>
  <si>
    <t>с. Соловьевка</t>
  </si>
  <si>
    <t>ул. Петровская</t>
  </si>
  <si>
    <t>с. Салтыково</t>
  </si>
  <si>
    <t xml:space="preserve">ул. Широкая </t>
  </si>
  <si>
    <t>с. Новая Наумовка</t>
  </si>
  <si>
    <t>ул. Королева</t>
  </si>
  <si>
    <t>с. Красный Нива</t>
  </si>
  <si>
    <t>ул. Матросова</t>
  </si>
  <si>
    <t>с. Драгунское</t>
  </si>
  <si>
    <t>ул. Драгунская</t>
  </si>
  <si>
    <t>ул. Индустриальная</t>
  </si>
  <si>
    <t>с. Щетиновка</t>
  </si>
  <si>
    <t>ул. 1 Мая</t>
  </si>
  <si>
    <t>ул. Ленина</t>
  </si>
  <si>
    <t>Белгородский район</t>
  </si>
  <si>
    <t>Шебекинский городской округ</t>
  </si>
  <si>
    <t>Большетроицкое-Верхнеберезово-Красная Поляна-Протопоповка, км 3+900 - км 5+260</t>
  </si>
  <si>
    <t>ул. Коломыцева, х. Коломыцево</t>
  </si>
  <si>
    <t>ул. Холодная, х. Холодное</t>
  </si>
  <si>
    <t>ул. Луговая - ул. Первомайская, с. Погореловка</t>
  </si>
  <si>
    <t>ул.Гора, с. Мазыкино</t>
  </si>
  <si>
    <t xml:space="preserve">ул. Осколецкая </t>
  </si>
  <si>
    <t>ул. Лизы Чайкиной</t>
  </si>
  <si>
    <t>г. Губкин</t>
  </si>
  <si>
    <t xml:space="preserve">ул. Демократическая </t>
  </si>
  <si>
    <t>ул. Свердлова ( от жилого дома №38 до ул.Севастопольская)</t>
  </si>
  <si>
    <t>ул. Севастопольская ( от пересечения с ул. Космонавтов до ул. Преображенская)</t>
  </si>
  <si>
    <t>ул. Привокзальная, с. Новая Глинка</t>
  </si>
  <si>
    <t>ул. Центральная, с Верхний Ольшанец</t>
  </si>
  <si>
    <t>ул. Северная</t>
  </si>
  <si>
    <t>с.  Пушкарное</t>
  </si>
  <si>
    <t xml:space="preserve"> ул. Мира</t>
  </si>
  <si>
    <t xml:space="preserve"> ул. Студенческая - ул. Полевая</t>
  </si>
  <si>
    <t xml:space="preserve"> ул. Зареченская</t>
  </si>
  <si>
    <t>с. Таврово (мкр." Таврово - 7")</t>
  </si>
  <si>
    <t>Муниципальные дороги</t>
  </si>
  <si>
    <t>Региональные дороги</t>
  </si>
  <si>
    <t>Капитальный ремонт автодорог</t>
  </si>
  <si>
    <t>Северный - конечная маршрута №105</t>
  </si>
  <si>
    <t>Ремонт автодорог</t>
  </si>
  <si>
    <t>Прохоровский район</t>
  </si>
  <si>
    <t>ул. Долгая, с. Хотмыжск</t>
  </si>
  <si>
    <t>Крюково-Красный Куток</t>
  </si>
  <si>
    <t>ул.Лесная, с.Кривцово</t>
  </si>
  <si>
    <t>пер.2-й Школьный, с.Стрелецкое</t>
  </si>
  <si>
    <t>ул.Жукова, г.Строитель</t>
  </si>
  <si>
    <t>ул.Победы, г.Строитель</t>
  </si>
  <si>
    <t>ул.Зеленая, г.Строитель</t>
  </si>
  <si>
    <t>Борисовский район (ремонт)</t>
  </si>
  <si>
    <t>ул.Карла Либнехта, г.Короча</t>
  </si>
  <si>
    <t>ул.Голосеновка, с.Заячье</t>
  </si>
  <si>
    <t>Корочанский район (ремонт)</t>
  </si>
  <si>
    <t>ул. Ленина, с. Березовка</t>
  </si>
  <si>
    <t>ул. Кооперативная, с. Березовка</t>
  </si>
  <si>
    <t>ул. Хомутовка, с. Хотмыжск</t>
  </si>
  <si>
    <t>ул. Калинина, п. Борисовка</t>
  </si>
  <si>
    <t>Губкинский городской округ (ремонт)</t>
  </si>
  <si>
    <t>г.Белгород (ремонт)</t>
  </si>
  <si>
    <t>соединение ул.Московская и ул.Октябрьская, г.Шебекино</t>
  </si>
  <si>
    <t>ул. Южная, г.Шебекино</t>
  </si>
  <si>
    <t>соединение ул. Луговая и ул. Пролетарская, с.Терновое</t>
  </si>
  <si>
    <t>Шебекинский городской округ (ремонт)</t>
  </si>
  <si>
    <t>Яковлевский городской округ (ремонт)</t>
  </si>
  <si>
    <t>Белгородский район (ремонт)</t>
  </si>
  <si>
    <t>ВСЕГО:</t>
  </si>
  <si>
    <t>Информация о контрактации объектов НП "БКД" 2022 года</t>
  </si>
  <si>
    <t>г.Старый Оскол</t>
  </si>
  <si>
    <t>ул. Радужная, с. Долгая Поляна</t>
  </si>
  <si>
    <t>ул. Зеленая, с Федосеевка</t>
  </si>
  <si>
    <t>ул. Натальи Лихачевой от 56 , с Федосеевка</t>
  </si>
  <si>
    <t>пер. Школьный, с. Федосеевка</t>
  </si>
  <si>
    <t>ул. Набережная, С. Федосеевка</t>
  </si>
  <si>
    <t>2-й переул.Центральный, с. Дмитриевка</t>
  </si>
  <si>
    <t>ул. Садовая, с. Дмитриевка</t>
  </si>
  <si>
    <t>ул. Мельничная, с. Черниково</t>
  </si>
  <si>
    <t>ул. Зеленая, с. Незнамово</t>
  </si>
  <si>
    <t>ул. Центральная, с. Казачек</t>
  </si>
  <si>
    <t>ул. Шмидта</t>
  </si>
  <si>
    <t>ул. Магнитная</t>
  </si>
  <si>
    <t>ул. Столяревского</t>
  </si>
  <si>
    <t>1-й переулок Шмидта</t>
  </si>
  <si>
    <t>2-й переулок Шмидта</t>
  </si>
  <si>
    <t xml:space="preserve">ул. Логовая </t>
  </si>
  <si>
    <t>ул. Красномилицейская</t>
  </si>
  <si>
    <t>ул. Горбунова</t>
  </si>
  <si>
    <t>ул. Малявинская (от лагеря Космос до ул. Дачная) с. Бор Малявинка</t>
  </si>
  <si>
    <t>ул. Дачная с.  Бор Малявинка</t>
  </si>
  <si>
    <t>Старооскольский городской округ (ремонт)</t>
  </si>
  <si>
    <t>№ п/п</t>
  </si>
  <si>
    <t>Наименование объекта</t>
  </si>
  <si>
    <t>Протяженность, км</t>
  </si>
  <si>
    <t>пер.Лесной</t>
  </si>
  <si>
    <t>14 объектов</t>
  </si>
  <si>
    <t>7 объектов</t>
  </si>
  <si>
    <t>3 объекта</t>
  </si>
  <si>
    <t>6 объектов</t>
  </si>
  <si>
    <t>Чуево - Новоселовка, км 0+000 - км 2+700</t>
  </si>
  <si>
    <t>«Короча - Губкин - граница Курской области»- Ольховатка, км 0+000 - км 3+000</t>
  </si>
  <si>
    <t>Скородное - Кочки, км 0+000 - км 3+200</t>
  </si>
  <si>
    <t>«Короча - Губкин - граница Курской области» - Богословка,  км 13+650 - км 15+600</t>
  </si>
  <si>
    <t>«Губкин - Аверино - Архангельское -Никаноровка - Ольховатка» - Калинин, км 0+000 - км 1+187</t>
  </si>
  <si>
    <t>«Крым» - Ясные Зори - Архангельское, км 13+800 - км 22+700</t>
  </si>
  <si>
    <t>Ульяновка - Погромец - Коновалово, км 0+000 - км 9+870</t>
  </si>
  <si>
    <t>Короча-Чернянка-Красное ,км 0+000 - км 3+700</t>
  </si>
  <si>
    <t>ул. Климова, с. Хотмыжск</t>
  </si>
  <si>
    <t>23 объекта</t>
  </si>
  <si>
    <t>9 объектов</t>
  </si>
  <si>
    <t>пер.Сретенский, г.Строитель</t>
  </si>
  <si>
    <t>ул.Полевая, п.Сажное</t>
  </si>
  <si>
    <t>ул.Полевая, с. Песчанка</t>
  </si>
  <si>
    <t>ул.Пятилетки, с.Дальняя Игуменка</t>
  </si>
  <si>
    <t>Информация о контрактации объектов НП "БКД" (искусственные сооружения) 2022 года</t>
  </si>
  <si>
    <t>Новооскольский</t>
  </si>
  <si>
    <t>Ремонт путепровода через железнодорожные пути на км 7+200 автодороги Обход города Новый Оскол в Новооскольском городском округе</t>
  </si>
  <si>
    <t>Алексеевский городской округ</t>
  </si>
  <si>
    <t>Капитальный ремонт моста через р.Тихая Сосна на ул.Мостовая города Алексеевка (всего стоимость  116,0 п.м - 239 167,6 тыс. рублей: 2022 - 194 402,8 тыс. рублей; 2023 - 44 764,8 тыс. руб.)</t>
  </si>
  <si>
    <t>г. Белгород</t>
  </si>
  <si>
    <t>Капитальный ремонт моста через реку Северский Донец                           по ул. Волчанская  (верховой мост)</t>
  </si>
  <si>
    <t>Капитальный ремонт путепровода через железнодорожные  пути Москва - Юг по ул. Студенческая</t>
  </si>
  <si>
    <t>Региональные искусственные сооружения</t>
  </si>
  <si>
    <t>Муниципальные искусственные сооружения</t>
  </si>
  <si>
    <t>Майский - Долбино, км 0+040 - км 1+973; км 1+987 - км 2+900</t>
  </si>
  <si>
    <t xml:space="preserve"> «Короча - Новая Слободка - Подольхи - Призначное» - Должик, км 0+000 - км 1+400</t>
  </si>
  <si>
    <t>Волоконовский район</t>
  </si>
  <si>
    <t>Борисовка - Пролетарский - Октябрьская Готня - станция Кулиновка,  км 0+000 - км 4+330)</t>
  </si>
  <si>
    <t>Прелестное- Кострома -Веселый, км 6+950 - 11+190</t>
  </si>
  <si>
    <t>4 объекта</t>
  </si>
  <si>
    <t>"Большие Липяги-Долгое-Ромахово"-Дегтярное -Гамаюнов</t>
  </si>
  <si>
    <t>Вейделевский</t>
  </si>
  <si>
    <t>Старооскольский</t>
  </si>
  <si>
    <t>Ремонт путепровода над Магистралью 1-1 в составе транспортной развязки на км 4+700 в Старооскольском городском округе</t>
  </si>
  <si>
    <t>федеральный</t>
  </si>
  <si>
    <t>областной</t>
  </si>
  <si>
    <t>муниципальный</t>
  </si>
  <si>
    <t>Капитальный ремонт  моста через реку Северский Донец по ул. Волчанская (низовой мост)</t>
  </si>
  <si>
    <t>Участок автомобильной дороги от ул. Сталеваров до ул. Мирная, х. Ильины</t>
  </si>
  <si>
    <t>ул. Весенняя, с. Архангельское</t>
  </si>
  <si>
    <t>Ремонт ул. Молодёжная (от ул. Извилистая до д.4б)</t>
  </si>
  <si>
    <t>Ремонт бул. Народный от Стадиона до ул. Свободная</t>
  </si>
  <si>
    <t>Ремонт ул. III-го Интернационала от ул. Н.Чумичова до ул. Калинина</t>
  </si>
  <si>
    <t>Ремонт автодороги от ул. Волчанская до ул. Дальняя Тихая</t>
  </si>
  <si>
    <t>Ремонт ул. Красносельская от ул. 3-я Шоссейная до ул. Кутузова</t>
  </si>
  <si>
    <t>Ремонт ул. Куйбышева</t>
  </si>
  <si>
    <t>Ремонт бул. Юности от ул. Будённого до ул. Есенина</t>
  </si>
  <si>
    <t>Ремонт участка автодороги от транспортной развязки ул.Студенческая до границы города Белгорода</t>
  </si>
  <si>
    <t>Ремонт ул. Маяковского от ул. Попова до ул. Н.Чумичова</t>
  </si>
  <si>
    <t>Ремонт ул. Красная, ул. Лесная и Лесного тупика</t>
  </si>
  <si>
    <t>Ремонт ул.2-я Центральная от ул. Крупской до ул. Школьная</t>
  </si>
  <si>
    <t>Ремонт пер. 1-й Новый и ул. 1-я Шоссейная</t>
  </si>
  <si>
    <t>Ремонт ул. Генерала Апанасенко от ул. Горького до ул. Розы Люксембург</t>
  </si>
  <si>
    <t>Ремонт ул. Дальняя Комсомольская в городе Белгороде</t>
  </si>
  <si>
    <r>
      <t xml:space="preserve">Ремонт ул. Кутузова </t>
    </r>
    <r>
      <rPr>
        <sz val="12"/>
        <rFont val="Times New Roman"/>
        <family val="1"/>
        <charset val="204"/>
      </rPr>
      <t>(от пр.Б.Хмельницкого до д.65)</t>
    </r>
  </si>
  <si>
    <t>15 объекьтов</t>
  </si>
  <si>
    <t>84 объекта</t>
  </si>
  <si>
    <t>98 объектов</t>
  </si>
  <si>
    <t>ул. Артема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</si>
</sst>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₽_-;\-* #,##0.00\ _₽_-;_-* &quot;-&quot;??\ _₽_-;_-@_-"/>
    <numFmt numFmtId="165" formatCode="#,##0&quot; ₽&quot;;[Red]\-#,##0&quot; ₽&quot;"/>
    <numFmt numFmtId="166" formatCode="0.0"/>
    <numFmt numFmtId="167" formatCode="#,##0.0"/>
    <numFmt numFmtId="168" formatCode="#,##0.000"/>
    <numFmt numFmtId="169" formatCode="0.000"/>
    <numFmt numFmtId="170" formatCode="#,##0\ _₽"/>
    <numFmt numFmtId="174" formatCode="_-* #,##0.000\ _₽_-;\-* #,##0.000\ _₽_-;_-* &quot;-&quot;??\ _₽_-;_-@_-"/>
    <numFmt numFmtId="175" formatCode="#,##0.00000"/>
    <numFmt numFmtId="176" formatCode="#,##0.000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sz val="10"/>
      <name val="Helv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1" fillId="0" borderId="0"/>
    <xf numFmtId="0" fontId="2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4" fillId="0" borderId="0"/>
    <xf numFmtId="165" fontId="3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0" fontId="14" fillId="0" borderId="0"/>
  </cellStyleXfs>
  <cellXfs count="158">
    <xf numFmtId="0" fontId="0" fillId="0" borderId="0" xfId="0"/>
    <xf numFmtId="0" fontId="7" fillId="0" borderId="1" xfId="0" applyFont="1" applyBorder="1" applyAlignment="1">
      <alignment horizontal="center"/>
    </xf>
    <xf numFmtId="168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/>
    <xf numFmtId="0" fontId="6" fillId="0" borderId="1" xfId="0" applyFont="1" applyFill="1" applyBorder="1"/>
    <xf numFmtId="0" fontId="7" fillId="0" borderId="1" xfId="0" applyFont="1" applyFill="1" applyBorder="1" applyAlignment="1"/>
    <xf numFmtId="0" fontId="7" fillId="0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/>
    </xf>
    <xf numFmtId="168" fontId="8" fillId="3" borderId="1" xfId="0" applyNumberFormat="1" applyFont="1" applyFill="1" applyBorder="1" applyAlignment="1">
      <alignment horizontal="center"/>
    </xf>
    <xf numFmtId="169" fontId="12" fillId="0" borderId="1" xfId="0" applyNumberFormat="1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168" fontId="6" fillId="0" borderId="1" xfId="6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68" fontId="9" fillId="0" borderId="1" xfId="6" applyNumberFormat="1" applyFont="1" applyFill="1" applyBorder="1" applyAlignment="1">
      <alignment horizontal="center" vertical="center"/>
    </xf>
    <xf numFmtId="0" fontId="7" fillId="0" borderId="0" xfId="0" applyFont="1" applyFill="1"/>
    <xf numFmtId="0" fontId="9" fillId="5" borderId="1" xfId="6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left" vertical="center"/>
    </xf>
    <xf numFmtId="169" fontId="6" fillId="0" borderId="1" xfId="6" applyNumberFormat="1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/>
    </xf>
    <xf numFmtId="168" fontId="8" fillId="6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/>
    </xf>
    <xf numFmtId="168" fontId="9" fillId="3" borderId="10" xfId="0" applyNumberFormat="1" applyFon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 vertical="center" wrapText="1"/>
    </xf>
    <xf numFmtId="0" fontId="9" fillId="0" borderId="3" xfId="13" applyFont="1" applyFill="1" applyBorder="1" applyAlignment="1">
      <alignment horizontal="left" vertical="center" wrapText="1"/>
    </xf>
    <xf numFmtId="0" fontId="9" fillId="0" borderId="4" xfId="16" applyFont="1" applyFill="1" applyBorder="1" applyAlignment="1">
      <alignment horizontal="center" wrapText="1"/>
    </xf>
    <xf numFmtId="0" fontId="6" fillId="0" borderId="1" xfId="18" applyFont="1" applyFill="1" applyBorder="1" applyAlignment="1">
      <alignment horizontal="left" vertical="center" wrapText="1" shrinkToFit="1"/>
    </xf>
    <xf numFmtId="0" fontId="7" fillId="6" borderId="5" xfId="0" applyFont="1" applyFill="1" applyBorder="1" applyAlignment="1">
      <alignment horizontal="center"/>
    </xf>
    <xf numFmtId="0" fontId="8" fillId="6" borderId="14" xfId="0" applyFont="1" applyFill="1" applyBorder="1" applyAlignment="1">
      <alignment horizontal="center"/>
    </xf>
    <xf numFmtId="169" fontId="8" fillId="6" borderId="5" xfId="0" applyNumberFormat="1" applyFont="1" applyFill="1" applyBorder="1" applyAlignment="1">
      <alignment horizontal="center"/>
    </xf>
    <xf numFmtId="0" fontId="6" fillId="0" borderId="1" xfId="6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4" fontId="8" fillId="6" borderId="4" xfId="0" applyNumberFormat="1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/>
    </xf>
    <xf numFmtId="0" fontId="9" fillId="6" borderId="3" xfId="1" applyFont="1" applyFill="1" applyBorder="1" applyAlignment="1">
      <alignment horizontal="center" vertical="center" wrapText="1"/>
    </xf>
    <xf numFmtId="169" fontId="8" fillId="6" borderId="4" xfId="0" applyNumberFormat="1" applyFont="1" applyFill="1" applyBorder="1" applyAlignment="1">
      <alignment horizontal="center" vertical="center"/>
    </xf>
    <xf numFmtId="0" fontId="9" fillId="6" borderId="14" xfId="13" applyFont="1" applyFill="1" applyBorder="1" applyAlignment="1">
      <alignment horizontal="center" vertical="center" wrapText="1"/>
    </xf>
    <xf numFmtId="0" fontId="9" fillId="6" borderId="5" xfId="16" applyFont="1" applyFill="1" applyBorder="1" applyAlignment="1">
      <alignment horizontal="center" wrapText="1"/>
    </xf>
    <xf numFmtId="0" fontId="11" fillId="0" borderId="1" xfId="2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6" borderId="0" xfId="0" applyFont="1" applyFill="1" applyAlignment="1">
      <alignment horizontal="center"/>
    </xf>
    <xf numFmtId="0" fontId="9" fillId="3" borderId="9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3" xfId="6" applyFont="1" applyBorder="1" applyAlignment="1">
      <alignment horizontal="center" vertical="center" wrapText="1"/>
    </xf>
    <xf numFmtId="0" fontId="9" fillId="0" borderId="10" xfId="6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9" fillId="0" borderId="9" xfId="6" applyFont="1" applyBorder="1" applyAlignment="1">
      <alignment horizontal="center" vertical="center" wrapText="1"/>
    </xf>
    <xf numFmtId="166" fontId="9" fillId="5" borderId="1" xfId="6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/>
    </xf>
    <xf numFmtId="167" fontId="6" fillId="2" borderId="1" xfId="0" applyNumberFormat="1" applyFont="1" applyFill="1" applyBorder="1" applyAlignment="1">
      <alignment horizontal="center" vertical="center"/>
    </xf>
    <xf numFmtId="0" fontId="9" fillId="7" borderId="1" xfId="6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6" applyFont="1" applyFill="1" applyBorder="1" applyAlignment="1">
      <alignment horizontal="left" vertical="center" wrapText="1"/>
    </xf>
    <xf numFmtId="170" fontId="7" fillId="0" borderId="0" xfId="0" applyNumberFormat="1" applyFont="1"/>
    <xf numFmtId="169" fontId="8" fillId="6" borderId="11" xfId="0" applyNumberFormat="1" applyFont="1" applyFill="1" applyBorder="1" applyAlignment="1">
      <alignment horizontal="center"/>
    </xf>
    <xf numFmtId="168" fontId="8" fillId="3" borderId="16" xfId="0" applyNumberFormat="1" applyFont="1" applyFill="1" applyBorder="1" applyAlignment="1">
      <alignment horizontal="center"/>
    </xf>
    <xf numFmtId="14" fontId="7" fillId="0" borderId="0" xfId="0" applyNumberFormat="1" applyFont="1" applyFill="1"/>
    <xf numFmtId="174" fontId="8" fillId="6" borderId="11" xfId="2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6" fillId="0" borderId="14" xfId="6" applyFont="1" applyFill="1" applyBorder="1" applyAlignment="1">
      <alignment horizontal="left" vertical="center"/>
    </xf>
    <xf numFmtId="169" fontId="6" fillId="0" borderId="5" xfId="6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9" fillId="8" borderId="1" xfId="6" applyFont="1" applyFill="1" applyBorder="1" applyAlignment="1">
      <alignment horizontal="center" vertical="center" wrapText="1"/>
    </xf>
    <xf numFmtId="167" fontId="9" fillId="8" borderId="1" xfId="6" applyNumberFormat="1" applyFont="1" applyFill="1" applyBorder="1" applyAlignment="1">
      <alignment horizontal="center" vertical="center"/>
    </xf>
    <xf numFmtId="0" fontId="6" fillId="0" borderId="1" xfId="19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168" fontId="9" fillId="3" borderId="1" xfId="0" applyNumberFormat="1" applyFont="1" applyFill="1" applyBorder="1" applyAlignment="1">
      <alignment horizontal="center"/>
    </xf>
    <xf numFmtId="0" fontId="9" fillId="8" borderId="1" xfId="0" applyFont="1" applyFill="1" applyBorder="1" applyAlignment="1">
      <alignment horizontal="center" vertical="center"/>
    </xf>
    <xf numFmtId="174" fontId="7" fillId="8" borderId="1" xfId="20" applyNumberFormat="1" applyFont="1" applyFill="1" applyBorder="1" applyAlignment="1"/>
    <xf numFmtId="168" fontId="7" fillId="0" borderId="1" xfId="0" applyNumberFormat="1" applyFont="1" applyFill="1" applyBorder="1" applyAlignment="1">
      <alignment horizontal="center" vertical="center" wrapText="1"/>
    </xf>
    <xf numFmtId="175" fontId="7" fillId="8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5" fontId="7" fillId="0" borderId="1" xfId="0" applyNumberFormat="1" applyFont="1" applyFill="1" applyBorder="1" applyAlignment="1">
      <alignment horizontal="center" vertical="center" wrapText="1"/>
    </xf>
    <xf numFmtId="0" fontId="6" fillId="0" borderId="1" xfId="21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/>
    </xf>
    <xf numFmtId="168" fontId="9" fillId="3" borderId="16" xfId="0" applyNumberFormat="1" applyFont="1" applyFill="1" applyBorder="1" applyAlignment="1">
      <alignment horizontal="center"/>
    </xf>
    <xf numFmtId="167" fontId="9" fillId="7" borderId="1" xfId="6" applyNumberFormat="1" applyFont="1" applyFill="1" applyBorder="1" applyAlignment="1">
      <alignment horizontal="center" vertical="center"/>
    </xf>
    <xf numFmtId="0" fontId="7" fillId="0" borderId="1" xfId="14" applyFont="1" applyBorder="1" applyAlignment="1">
      <alignment vertical="center" wrapText="1"/>
    </xf>
    <xf numFmtId="169" fontId="7" fillId="0" borderId="1" xfId="14" applyNumberFormat="1" applyFont="1" applyBorder="1" applyAlignment="1">
      <alignment horizontal="center" vertical="center" wrapText="1"/>
    </xf>
    <xf numFmtId="169" fontId="6" fillId="2" borderId="1" xfId="0" applyNumberFormat="1" applyFont="1" applyFill="1" applyBorder="1" applyAlignment="1">
      <alignment horizontal="center" vertical="center"/>
    </xf>
    <xf numFmtId="4" fontId="6" fillId="0" borderId="1" xfId="6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166" fontId="8" fillId="3" borderId="11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14" applyFont="1" applyBorder="1" applyAlignment="1">
      <alignment vertical="center" wrapText="1"/>
    </xf>
    <xf numFmtId="4" fontId="6" fillId="0" borderId="8" xfId="6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7" fillId="5" borderId="21" xfId="0" applyFont="1" applyFill="1" applyBorder="1" applyAlignment="1">
      <alignment horizontal="center"/>
    </xf>
    <xf numFmtId="0" fontId="9" fillId="5" borderId="22" xfId="6" applyFont="1" applyFill="1" applyBorder="1" applyAlignment="1">
      <alignment horizontal="center" vertical="center" wrapText="1"/>
    </xf>
    <xf numFmtId="169" fontId="9" fillId="5" borderId="22" xfId="6" applyNumberFormat="1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 vertical="center"/>
    </xf>
    <xf numFmtId="168" fontId="9" fillId="0" borderId="20" xfId="6" applyNumberFormat="1" applyFont="1" applyFill="1" applyBorder="1" applyAlignment="1">
      <alignment horizontal="center" vertical="center"/>
    </xf>
    <xf numFmtId="4" fontId="6" fillId="0" borderId="1" xfId="14" applyNumberFormat="1" applyFont="1" applyFill="1" applyBorder="1" applyAlignment="1">
      <alignment horizontal="center" vertical="center" wrapText="1"/>
    </xf>
    <xf numFmtId="175" fontId="6" fillId="0" borderId="1" xfId="14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/>
    <xf numFmtId="0" fontId="7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</cellXfs>
  <cellStyles count="22">
    <cellStyle name="Обычный" xfId="0" builtinId="0"/>
    <cellStyle name="Обычный 10" xfId="16"/>
    <cellStyle name="Обычный 11" xfId="17"/>
    <cellStyle name="Обычный 12" xfId="18"/>
    <cellStyle name="Обычный 2" xfId="1"/>
    <cellStyle name="Обычный 2 2" xfId="2"/>
    <cellStyle name="Обычный 2 3" xfId="9"/>
    <cellStyle name="Обычный 2 4" xfId="12"/>
    <cellStyle name="Обычный 2 5" xfId="8"/>
    <cellStyle name="Обычный 2 6" xfId="10"/>
    <cellStyle name="Обычный 2 7" xfId="15"/>
    <cellStyle name="Обычный 2 8" xfId="11"/>
    <cellStyle name="Обычный 3" xfId="19"/>
    <cellStyle name="Обычный 4" xfId="14"/>
    <cellStyle name="Обычный 5" xfId="3"/>
    <cellStyle name="Обычный 7" xfId="4"/>
    <cellStyle name="Обычный 8" xfId="5"/>
    <cellStyle name="Обычный 9" xfId="13"/>
    <cellStyle name="Обычный_3-РЕМОНТ_МОСТОВ на 2011год" xfId="21"/>
    <cellStyle name="Стиль 1" xfId="6"/>
    <cellStyle name="Финансовый" xfId="20" builtinId="3"/>
    <cellStyle name="Финансовый 2 2 2 7" xfId="7"/>
  </cellStyles>
  <dxfs count="6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CDFDFF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3"/>
  <sheetViews>
    <sheetView tabSelected="1" view="pageBreakPreview" zoomScaleSheetLayoutView="100" workbookViewId="0">
      <selection activeCell="D1" sqref="D1:D1048576"/>
    </sheetView>
  </sheetViews>
  <sheetFormatPr defaultRowHeight="15.75" x14ac:dyDescent="0.25"/>
  <cols>
    <col min="1" max="1" width="14" style="5" customWidth="1"/>
    <col min="2" max="2" width="59.7109375" style="4" customWidth="1"/>
    <col min="3" max="3" width="14.28515625" style="5" customWidth="1"/>
    <col min="4" max="4" width="19" style="4" customWidth="1"/>
    <col min="5" max="5" width="28.7109375" style="4" customWidth="1"/>
    <col min="6" max="6" width="15.5703125" style="4" customWidth="1"/>
    <col min="7" max="7" width="14.140625" style="4" customWidth="1"/>
    <col min="8" max="16384" width="9.140625" style="4"/>
  </cols>
  <sheetData>
    <row r="2" spans="1:7" ht="20.25" x14ac:dyDescent="0.3">
      <c r="A2" s="147" t="s">
        <v>70</v>
      </c>
      <c r="B2" s="147"/>
      <c r="C2" s="147"/>
    </row>
    <row r="3" spans="1:7" ht="21" thickBot="1" x14ac:dyDescent="0.35">
      <c r="A3" s="129"/>
      <c r="B3" s="129"/>
      <c r="C3" s="129"/>
    </row>
    <row r="4" spans="1:7" ht="32.25" thickBot="1" x14ac:dyDescent="0.3">
      <c r="A4" s="68" t="s">
        <v>93</v>
      </c>
      <c r="B4" s="65" t="s">
        <v>94</v>
      </c>
      <c r="C4" s="64" t="s">
        <v>95</v>
      </c>
    </row>
    <row r="5" spans="1:7" ht="16.5" thickBot="1" x14ac:dyDescent="0.3">
      <c r="A5" s="70" t="s">
        <v>97</v>
      </c>
      <c r="B5" s="67" t="s">
        <v>41</v>
      </c>
      <c r="C5" s="77">
        <f>C7+C12</f>
        <v>49.882999999999988</v>
      </c>
    </row>
    <row r="6" spans="1:7" ht="15.75" hidden="1" customHeight="1" x14ac:dyDescent="0.3">
      <c r="A6" s="114"/>
      <c r="B6" s="115" t="s">
        <v>41</v>
      </c>
      <c r="C6" s="116" t="e">
        <f>SUM(#REF!)</f>
        <v>#REF!</v>
      </c>
    </row>
    <row r="7" spans="1:7" s="25" customFormat="1" ht="16.5" thickBot="1" x14ac:dyDescent="0.3">
      <c r="A7" s="121"/>
      <c r="B7" s="122" t="s">
        <v>42</v>
      </c>
      <c r="C7" s="123">
        <f>C9+C11</f>
        <v>5.53</v>
      </c>
    </row>
    <row r="8" spans="1:7" s="25" customFormat="1" x14ac:dyDescent="0.25">
      <c r="A8" s="124"/>
      <c r="B8" s="125" t="s">
        <v>19</v>
      </c>
      <c r="C8" s="126"/>
    </row>
    <row r="9" spans="1:7" s="25" customFormat="1" x14ac:dyDescent="0.25">
      <c r="A9" s="81">
        <v>1</v>
      </c>
      <c r="B9" s="18" t="s">
        <v>43</v>
      </c>
      <c r="C9" s="19">
        <v>1.2</v>
      </c>
    </row>
    <row r="10" spans="1:7" s="25" customFormat="1" x14ac:dyDescent="0.25">
      <c r="A10" s="81"/>
      <c r="B10" s="23" t="s">
        <v>0</v>
      </c>
      <c r="C10" s="24"/>
    </row>
    <row r="11" spans="1:7" s="25" customFormat="1" ht="31.5" x14ac:dyDescent="0.25">
      <c r="A11" s="81">
        <v>2</v>
      </c>
      <c r="B11" s="20" t="s">
        <v>129</v>
      </c>
      <c r="C11" s="19">
        <v>4.33</v>
      </c>
    </row>
    <row r="12" spans="1:7" s="25" customFormat="1" x14ac:dyDescent="0.25">
      <c r="A12" s="80"/>
      <c r="B12" s="26" t="s">
        <v>44</v>
      </c>
      <c r="C12" s="69">
        <f>C14+C17+C19+C25+C28+C20+C21+C22+C23+C15+C26+C30</f>
        <v>44.352999999999987</v>
      </c>
    </row>
    <row r="13" spans="1:7" s="25" customFormat="1" x14ac:dyDescent="0.25">
      <c r="A13" s="81"/>
      <c r="B13" s="23" t="s">
        <v>19</v>
      </c>
      <c r="C13" s="109"/>
    </row>
    <row r="14" spans="1:7" s="25" customFormat="1" ht="31.5" x14ac:dyDescent="0.25">
      <c r="A14" s="81">
        <v>3</v>
      </c>
      <c r="B14" s="18" t="s">
        <v>106</v>
      </c>
      <c r="C14" s="36">
        <f>22.7-13.8</f>
        <v>8.8999999999999986</v>
      </c>
      <c r="D14" s="78"/>
      <c r="G14" s="78"/>
    </row>
    <row r="15" spans="1:7" s="25" customFormat="1" ht="31.5" x14ac:dyDescent="0.25">
      <c r="A15" s="81">
        <v>4</v>
      </c>
      <c r="B15" s="110" t="s">
        <v>126</v>
      </c>
      <c r="C15" s="111">
        <v>2.8460000000000001</v>
      </c>
      <c r="D15" s="78"/>
      <c r="G15" s="78"/>
    </row>
    <row r="16" spans="1:7" s="25" customFormat="1" x14ac:dyDescent="0.25">
      <c r="A16" s="81"/>
      <c r="B16" s="72" t="s">
        <v>128</v>
      </c>
      <c r="C16" s="109"/>
    </row>
    <row r="17" spans="1:7" s="25" customFormat="1" ht="35.25" customHeight="1" x14ac:dyDescent="0.25">
      <c r="A17" s="81">
        <v>5</v>
      </c>
      <c r="B17" s="73" t="s">
        <v>107</v>
      </c>
      <c r="C17" s="112">
        <v>9.8699999999999992</v>
      </c>
      <c r="G17" s="78"/>
    </row>
    <row r="18" spans="1:7" s="25" customFormat="1" ht="18.75" customHeight="1" x14ac:dyDescent="0.25">
      <c r="A18" s="81"/>
      <c r="B18" s="72" t="s">
        <v>1</v>
      </c>
      <c r="C18" s="109"/>
    </row>
    <row r="19" spans="1:7" s="25" customFormat="1" x14ac:dyDescent="0.25">
      <c r="A19" s="81">
        <v>6</v>
      </c>
      <c r="B19" s="21" t="s">
        <v>103</v>
      </c>
      <c r="C19" s="112">
        <v>3.2</v>
      </c>
    </row>
    <row r="20" spans="1:7" s="25" customFormat="1" ht="31.5" x14ac:dyDescent="0.25">
      <c r="A20" s="81">
        <v>7</v>
      </c>
      <c r="B20" s="21" t="s">
        <v>104</v>
      </c>
      <c r="C20" s="112">
        <v>1.95</v>
      </c>
    </row>
    <row r="21" spans="1:7" s="25" customFormat="1" x14ac:dyDescent="0.25">
      <c r="A21" s="81">
        <v>8</v>
      </c>
      <c r="B21" s="21" t="s">
        <v>101</v>
      </c>
      <c r="C21" s="112">
        <v>2.7</v>
      </c>
    </row>
    <row r="22" spans="1:7" s="25" customFormat="1" ht="31.5" x14ac:dyDescent="0.25">
      <c r="A22" s="81">
        <v>9</v>
      </c>
      <c r="B22" s="21" t="s">
        <v>105</v>
      </c>
      <c r="C22" s="112">
        <v>1.1870000000000001</v>
      </c>
    </row>
    <row r="23" spans="1:7" s="25" customFormat="1" ht="31.5" x14ac:dyDescent="0.25">
      <c r="A23" s="81">
        <v>10</v>
      </c>
      <c r="B23" s="21" t="s">
        <v>102</v>
      </c>
      <c r="C23" s="112">
        <v>3</v>
      </c>
    </row>
    <row r="24" spans="1:7" s="25" customFormat="1" x14ac:dyDescent="0.25">
      <c r="A24" s="81"/>
      <c r="B24" s="72" t="s">
        <v>3</v>
      </c>
      <c r="C24" s="109"/>
    </row>
    <row r="25" spans="1:7" s="25" customFormat="1" ht="21" customHeight="1" x14ac:dyDescent="0.25">
      <c r="A25" s="81">
        <v>11</v>
      </c>
      <c r="B25" s="74" t="s">
        <v>108</v>
      </c>
      <c r="C25" s="71">
        <v>3.7</v>
      </c>
      <c r="G25" s="78"/>
    </row>
    <row r="26" spans="1:7" s="25" customFormat="1" ht="31.5" x14ac:dyDescent="0.25">
      <c r="A26" s="81">
        <v>12</v>
      </c>
      <c r="B26" s="110" t="s">
        <v>127</v>
      </c>
      <c r="C26" s="71">
        <v>1.4</v>
      </c>
      <c r="G26" s="78"/>
    </row>
    <row r="27" spans="1:7" s="25" customFormat="1" ht="21.75" customHeight="1" x14ac:dyDescent="0.25">
      <c r="A27" s="81"/>
      <c r="B27" s="72" t="s">
        <v>45</v>
      </c>
      <c r="C27" s="109"/>
    </row>
    <row r="28" spans="1:7" s="25" customFormat="1" x14ac:dyDescent="0.25">
      <c r="A28" s="81">
        <v>13</v>
      </c>
      <c r="B28" s="21" t="s">
        <v>130</v>
      </c>
      <c r="C28" s="113">
        <f>11.19-6.95</f>
        <v>4.2399999999999993</v>
      </c>
    </row>
    <row r="29" spans="1:7" s="25" customFormat="1" x14ac:dyDescent="0.25">
      <c r="A29" s="81"/>
      <c r="B29" s="72" t="s">
        <v>20</v>
      </c>
      <c r="C29" s="109"/>
    </row>
    <row r="30" spans="1:7" s="25" customFormat="1" ht="32.25" thickBot="1" x14ac:dyDescent="0.3">
      <c r="A30" s="117">
        <v>14</v>
      </c>
      <c r="B30" s="118" t="s">
        <v>21</v>
      </c>
      <c r="C30" s="119">
        <v>1.36</v>
      </c>
    </row>
    <row r="31" spans="1:7" ht="16.5" thickBot="1" x14ac:dyDescent="0.3">
      <c r="A31" s="106" t="s">
        <v>158</v>
      </c>
      <c r="B31" s="107" t="s">
        <v>40</v>
      </c>
      <c r="C31" s="108">
        <f>C72+C92+C102+C80+C110+C88+C48+C32</f>
        <v>83.878</v>
      </c>
    </row>
    <row r="32" spans="1:7" x14ac:dyDescent="0.25">
      <c r="A32" s="61" t="s">
        <v>157</v>
      </c>
      <c r="B32" s="50" t="s">
        <v>62</v>
      </c>
      <c r="C32" s="79">
        <f>SUM(C33:C47)</f>
        <v>12.930000000000001</v>
      </c>
    </row>
    <row r="33" spans="1:3" x14ac:dyDescent="0.25">
      <c r="A33" s="1">
        <v>1</v>
      </c>
      <c r="B33" s="130" t="s">
        <v>142</v>
      </c>
      <c r="C33" s="131">
        <v>0.34200000000000003</v>
      </c>
    </row>
    <row r="34" spans="1:3" x14ac:dyDescent="0.25">
      <c r="A34" s="1">
        <v>2</v>
      </c>
      <c r="B34" s="130" t="s">
        <v>143</v>
      </c>
      <c r="C34" s="131">
        <v>1.02</v>
      </c>
    </row>
    <row r="35" spans="1:3" ht="31.5" x14ac:dyDescent="0.25">
      <c r="A35" s="1">
        <v>3</v>
      </c>
      <c r="B35" s="73" t="s">
        <v>144</v>
      </c>
      <c r="C35" s="132">
        <v>1.04</v>
      </c>
    </row>
    <row r="36" spans="1:3" ht="31.5" x14ac:dyDescent="0.25">
      <c r="A36" s="1">
        <v>4</v>
      </c>
      <c r="B36" s="73" t="s">
        <v>145</v>
      </c>
      <c r="C36" s="132">
        <v>1.72</v>
      </c>
    </row>
    <row r="37" spans="1:3" ht="31.5" x14ac:dyDescent="0.25">
      <c r="A37" s="1">
        <v>5</v>
      </c>
      <c r="B37" s="133" t="s">
        <v>146</v>
      </c>
      <c r="C37" s="9">
        <v>0.96</v>
      </c>
    </row>
    <row r="38" spans="1:3" x14ac:dyDescent="0.25">
      <c r="A38" s="1">
        <v>6</v>
      </c>
      <c r="B38" s="133" t="s">
        <v>147</v>
      </c>
      <c r="C38" s="9">
        <v>0.91</v>
      </c>
    </row>
    <row r="39" spans="1:3" x14ac:dyDescent="0.25">
      <c r="A39" s="1">
        <v>7</v>
      </c>
      <c r="B39" s="133" t="s">
        <v>148</v>
      </c>
      <c r="C39" s="9">
        <v>1.32</v>
      </c>
    </row>
    <row r="40" spans="1:3" ht="15.75" customHeight="1" x14ac:dyDescent="0.25">
      <c r="A40" s="1">
        <v>8</v>
      </c>
      <c r="B40" s="133" t="s">
        <v>149</v>
      </c>
      <c r="C40" s="9">
        <v>1.1000000000000001</v>
      </c>
    </row>
    <row r="41" spans="1:3" x14ac:dyDescent="0.25">
      <c r="A41" s="1">
        <v>9</v>
      </c>
      <c r="B41" s="73" t="s">
        <v>150</v>
      </c>
      <c r="C41" s="132">
        <v>0.21</v>
      </c>
    </row>
    <row r="42" spans="1:3" x14ac:dyDescent="0.25">
      <c r="A42" s="1">
        <v>10</v>
      </c>
      <c r="B42" s="134" t="s">
        <v>151</v>
      </c>
      <c r="C42" s="135">
        <v>1.35</v>
      </c>
    </row>
    <row r="43" spans="1:3" ht="31.5" x14ac:dyDescent="0.25">
      <c r="A43" s="1">
        <v>11</v>
      </c>
      <c r="B43" s="134" t="s">
        <v>152</v>
      </c>
      <c r="C43" s="136">
        <v>0.32900000000000001</v>
      </c>
    </row>
    <row r="44" spans="1:3" x14ac:dyDescent="0.25">
      <c r="A44" s="1">
        <v>12</v>
      </c>
      <c r="B44" s="134" t="s">
        <v>153</v>
      </c>
      <c r="C44" s="137">
        <v>0.27800000000000002</v>
      </c>
    </row>
    <row r="45" spans="1:3" ht="31.5" x14ac:dyDescent="0.25">
      <c r="A45" s="1">
        <v>13</v>
      </c>
      <c r="B45" s="134" t="s">
        <v>154</v>
      </c>
      <c r="C45" s="136">
        <v>0.151</v>
      </c>
    </row>
    <row r="46" spans="1:3" x14ac:dyDescent="0.25">
      <c r="A46" s="1">
        <v>14</v>
      </c>
      <c r="B46" s="134" t="s">
        <v>156</v>
      </c>
      <c r="C46" s="137">
        <v>1.42</v>
      </c>
    </row>
    <row r="47" spans="1:3" x14ac:dyDescent="0.25">
      <c r="A47" s="1">
        <v>15</v>
      </c>
      <c r="B47" s="134" t="s">
        <v>155</v>
      </c>
      <c r="C47" s="137">
        <v>0.78</v>
      </c>
    </row>
    <row r="48" spans="1:3" x14ac:dyDescent="0.25">
      <c r="A48" s="27" t="s">
        <v>97</v>
      </c>
      <c r="B48" s="31" t="s">
        <v>68</v>
      </c>
      <c r="C48" s="32">
        <f>SUM(C49:C71)</f>
        <v>12.654</v>
      </c>
    </row>
    <row r="49" spans="1:7" ht="15.75" customHeight="1" x14ac:dyDescent="0.25">
      <c r="A49" s="33"/>
      <c r="B49" s="8" t="s">
        <v>4</v>
      </c>
      <c r="C49" s="2"/>
    </row>
    <row r="50" spans="1:7" x14ac:dyDescent="0.25">
      <c r="A50" s="33">
        <v>1</v>
      </c>
      <c r="B50" s="10" t="s">
        <v>96</v>
      </c>
      <c r="C50" s="36">
        <v>0.55000000000000004</v>
      </c>
    </row>
    <row r="51" spans="1:7" x14ac:dyDescent="0.25">
      <c r="A51" s="33"/>
      <c r="B51" s="8" t="s">
        <v>5</v>
      </c>
      <c r="C51" s="36"/>
    </row>
    <row r="52" spans="1:7" x14ac:dyDescent="0.25">
      <c r="A52" s="33">
        <v>2</v>
      </c>
      <c r="B52" s="10" t="s">
        <v>6</v>
      </c>
      <c r="C52" s="36">
        <v>0.84499999999999997</v>
      </c>
    </row>
    <row r="53" spans="1:7" x14ac:dyDescent="0.25">
      <c r="A53" s="33"/>
      <c r="B53" s="8" t="s">
        <v>7</v>
      </c>
      <c r="C53" s="36"/>
    </row>
    <row r="54" spans="1:7" x14ac:dyDescent="0.25">
      <c r="A54" s="33">
        <v>3</v>
      </c>
      <c r="B54" s="10" t="s">
        <v>8</v>
      </c>
      <c r="C54" s="36">
        <v>2</v>
      </c>
    </row>
    <row r="55" spans="1:7" x14ac:dyDescent="0.25">
      <c r="A55" s="33"/>
      <c r="B55" s="8" t="s">
        <v>9</v>
      </c>
      <c r="C55" s="36"/>
    </row>
    <row r="56" spans="1:7" x14ac:dyDescent="0.25">
      <c r="A56" s="28">
        <v>4</v>
      </c>
      <c r="B56" s="11" t="s">
        <v>10</v>
      </c>
      <c r="C56" s="36">
        <v>0.84799999999999998</v>
      </c>
    </row>
    <row r="57" spans="1:7" x14ac:dyDescent="0.25">
      <c r="A57" s="33"/>
      <c r="B57" s="8" t="s">
        <v>11</v>
      </c>
      <c r="C57" s="36"/>
    </row>
    <row r="58" spans="1:7" x14ac:dyDescent="0.25">
      <c r="A58" s="28">
        <v>5</v>
      </c>
      <c r="B58" s="12" t="s">
        <v>12</v>
      </c>
      <c r="C58" s="36">
        <v>0.75700000000000001</v>
      </c>
    </row>
    <row r="59" spans="1:7" ht="15.75" customHeight="1" x14ac:dyDescent="0.25">
      <c r="A59" s="33"/>
      <c r="B59" s="8" t="s">
        <v>13</v>
      </c>
      <c r="C59" s="36"/>
    </row>
    <row r="60" spans="1:7" x14ac:dyDescent="0.25">
      <c r="A60" s="28">
        <v>6</v>
      </c>
      <c r="B60" s="13" t="s">
        <v>14</v>
      </c>
      <c r="C60" s="36">
        <v>1.748</v>
      </c>
      <c r="E60" s="148"/>
    </row>
    <row r="61" spans="1:7" x14ac:dyDescent="0.25">
      <c r="A61" s="28">
        <v>7</v>
      </c>
      <c r="B61" s="13" t="s">
        <v>34</v>
      </c>
      <c r="C61" s="36">
        <v>0.16200000000000001</v>
      </c>
      <c r="E61" s="149"/>
    </row>
    <row r="62" spans="1:7" ht="15.75" customHeight="1" x14ac:dyDescent="0.25">
      <c r="A62" s="28"/>
      <c r="B62" s="8" t="s">
        <v>35</v>
      </c>
      <c r="C62" s="36"/>
    </row>
    <row r="63" spans="1:7" x14ac:dyDescent="0.25">
      <c r="A63" s="33">
        <v>8</v>
      </c>
      <c r="B63" s="14" t="s">
        <v>36</v>
      </c>
      <c r="C63" s="36">
        <v>8.5999999999999993E-2</v>
      </c>
    </row>
    <row r="64" spans="1:7" x14ac:dyDescent="0.25">
      <c r="A64" s="33">
        <v>9</v>
      </c>
      <c r="B64" s="14" t="s">
        <v>37</v>
      </c>
      <c r="C64" s="36">
        <v>1.2470000000000001</v>
      </c>
      <c r="D64" s="151"/>
      <c r="E64" s="150"/>
      <c r="F64" s="150"/>
      <c r="G64" s="150"/>
    </row>
    <row r="65" spans="1:6" x14ac:dyDescent="0.25">
      <c r="A65" s="33">
        <v>10</v>
      </c>
      <c r="B65" s="14" t="s">
        <v>38</v>
      </c>
      <c r="C65" s="36">
        <v>0.127</v>
      </c>
    </row>
    <row r="66" spans="1:6" ht="15.75" customHeight="1" x14ac:dyDescent="0.25">
      <c r="A66" s="33"/>
      <c r="B66" s="8" t="s">
        <v>39</v>
      </c>
      <c r="C66" s="36"/>
    </row>
    <row r="67" spans="1:6" x14ac:dyDescent="0.25">
      <c r="A67" s="28">
        <v>11</v>
      </c>
      <c r="B67" s="13" t="s">
        <v>15</v>
      </c>
      <c r="C67" s="36">
        <v>1.395</v>
      </c>
    </row>
    <row r="68" spans="1:6" x14ac:dyDescent="0.25">
      <c r="A68" s="33"/>
      <c r="B68" s="8" t="s">
        <v>16</v>
      </c>
      <c r="C68" s="36"/>
    </row>
    <row r="69" spans="1:6" x14ac:dyDescent="0.25">
      <c r="A69" s="28">
        <v>12</v>
      </c>
      <c r="B69" s="13" t="s">
        <v>2</v>
      </c>
      <c r="C69" s="36">
        <v>0.47399999999999998</v>
      </c>
    </row>
    <row r="70" spans="1:6" x14ac:dyDescent="0.25">
      <c r="A70" s="28">
        <v>13</v>
      </c>
      <c r="B70" s="13" t="s">
        <v>17</v>
      </c>
      <c r="C70" s="36">
        <v>0.63200000000000001</v>
      </c>
    </row>
    <row r="71" spans="1:6" x14ac:dyDescent="0.25">
      <c r="A71" s="28">
        <v>14</v>
      </c>
      <c r="B71" s="13" t="s">
        <v>18</v>
      </c>
      <c r="C71" s="36">
        <v>1.7829999999999999</v>
      </c>
    </row>
    <row r="72" spans="1:6" x14ac:dyDescent="0.25">
      <c r="A72" s="47" t="s">
        <v>98</v>
      </c>
      <c r="B72" s="48" t="s">
        <v>53</v>
      </c>
      <c r="C72" s="49">
        <f>SUM(C73:C79)</f>
        <v>10.000000000000002</v>
      </c>
    </row>
    <row r="73" spans="1:6" x14ac:dyDescent="0.25">
      <c r="A73" s="7">
        <v>1</v>
      </c>
      <c r="B73" s="18" t="s">
        <v>57</v>
      </c>
      <c r="C73" s="46">
        <v>2.0209999999999999</v>
      </c>
    </row>
    <row r="74" spans="1:6" x14ac:dyDescent="0.25">
      <c r="A74" s="7">
        <v>2</v>
      </c>
      <c r="B74" s="18" t="s">
        <v>58</v>
      </c>
      <c r="C74" s="46">
        <v>0.64300000000000002</v>
      </c>
    </row>
    <row r="75" spans="1:6" x14ac:dyDescent="0.25">
      <c r="A75" s="7">
        <v>3</v>
      </c>
      <c r="B75" s="18" t="s">
        <v>59</v>
      </c>
      <c r="C75" s="46">
        <v>1.984</v>
      </c>
    </row>
    <row r="76" spans="1:6" x14ac:dyDescent="0.25">
      <c r="A76" s="7">
        <v>4</v>
      </c>
      <c r="B76" s="18" t="s">
        <v>46</v>
      </c>
      <c r="C76" s="46">
        <v>1.0249999999999999</v>
      </c>
    </row>
    <row r="77" spans="1:6" x14ac:dyDescent="0.25">
      <c r="A77" s="7">
        <v>5</v>
      </c>
      <c r="B77" s="18" t="s">
        <v>60</v>
      </c>
      <c r="C77" s="46">
        <v>1.7110000000000001</v>
      </c>
    </row>
    <row r="78" spans="1:6" x14ac:dyDescent="0.25">
      <c r="A78" s="7">
        <v>6</v>
      </c>
      <c r="B78" s="18" t="s">
        <v>47</v>
      </c>
      <c r="C78" s="46">
        <v>1.425</v>
      </c>
    </row>
    <row r="79" spans="1:6" x14ac:dyDescent="0.25">
      <c r="A79" s="7">
        <v>7</v>
      </c>
      <c r="B79" s="18" t="s">
        <v>109</v>
      </c>
      <c r="C79" s="46">
        <v>1.1910000000000001</v>
      </c>
    </row>
    <row r="80" spans="1:6" x14ac:dyDescent="0.25">
      <c r="A80" s="47" t="s">
        <v>98</v>
      </c>
      <c r="B80" s="50" t="s">
        <v>56</v>
      </c>
      <c r="C80" s="76">
        <f>SUM(C81:C87)</f>
        <v>9.7360000000000007</v>
      </c>
      <c r="D80" s="75"/>
      <c r="E80" s="75"/>
      <c r="F80" s="75"/>
    </row>
    <row r="81" spans="1:3" ht="16.5" customHeight="1" x14ac:dyDescent="0.25">
      <c r="A81" s="142">
        <v>1</v>
      </c>
      <c r="B81" s="35" t="s">
        <v>22</v>
      </c>
      <c r="C81" s="39">
        <v>0.89500000000000002</v>
      </c>
    </row>
    <row r="82" spans="1:3" x14ac:dyDescent="0.25">
      <c r="A82" s="142">
        <v>2</v>
      </c>
      <c r="B82" s="35" t="s">
        <v>23</v>
      </c>
      <c r="C82" s="39">
        <v>0.505</v>
      </c>
    </row>
    <row r="83" spans="1:3" ht="18.75" customHeight="1" x14ac:dyDescent="0.25">
      <c r="A83" s="142">
        <v>3</v>
      </c>
      <c r="B83" s="35" t="s">
        <v>24</v>
      </c>
      <c r="C83" s="39">
        <v>1.3380000000000001</v>
      </c>
    </row>
    <row r="84" spans="1:3" x14ac:dyDescent="0.25">
      <c r="A84" s="142">
        <v>4</v>
      </c>
      <c r="B84" s="35" t="s">
        <v>25</v>
      </c>
      <c r="C84" s="39">
        <v>2.484</v>
      </c>
    </row>
    <row r="85" spans="1:3" x14ac:dyDescent="0.25">
      <c r="A85" s="142">
        <v>5</v>
      </c>
      <c r="B85" s="35" t="s">
        <v>54</v>
      </c>
      <c r="C85" s="6">
        <v>1.075</v>
      </c>
    </row>
    <row r="86" spans="1:3" x14ac:dyDescent="0.25">
      <c r="A86" s="142">
        <v>6</v>
      </c>
      <c r="B86" s="35" t="s">
        <v>55</v>
      </c>
      <c r="C86" s="6">
        <v>0.96499999999999997</v>
      </c>
    </row>
    <row r="87" spans="1:3" x14ac:dyDescent="0.25">
      <c r="A87" s="142">
        <v>7</v>
      </c>
      <c r="B87" s="35" t="s">
        <v>115</v>
      </c>
      <c r="C87" s="6">
        <v>2.4740000000000002</v>
      </c>
    </row>
    <row r="88" spans="1:3" x14ac:dyDescent="0.25">
      <c r="A88" s="43" t="s">
        <v>99</v>
      </c>
      <c r="B88" s="44" t="s">
        <v>66</v>
      </c>
      <c r="C88" s="45">
        <f>SUM(C89:C91)</f>
        <v>4.6219999999999999</v>
      </c>
    </row>
    <row r="89" spans="1:3" s="25" customFormat="1" ht="33" x14ac:dyDescent="0.25">
      <c r="A89" s="22">
        <v>1</v>
      </c>
      <c r="B89" s="34" t="s">
        <v>63</v>
      </c>
      <c r="C89" s="17">
        <v>0.98</v>
      </c>
    </row>
    <row r="90" spans="1:3" s="25" customFormat="1" ht="16.5" x14ac:dyDescent="0.25">
      <c r="A90" s="22">
        <v>2</v>
      </c>
      <c r="B90" s="34" t="s">
        <v>64</v>
      </c>
      <c r="C90" s="17">
        <f>1.348+0.12</f>
        <v>1.468</v>
      </c>
    </row>
    <row r="91" spans="1:3" s="25" customFormat="1" x14ac:dyDescent="0.25">
      <c r="A91" s="22">
        <v>3</v>
      </c>
      <c r="B91" s="3" t="s">
        <v>65</v>
      </c>
      <c r="C91" s="2">
        <v>2.1739999999999999</v>
      </c>
    </row>
    <row r="92" spans="1:3" x14ac:dyDescent="0.25">
      <c r="A92" s="47" t="s">
        <v>111</v>
      </c>
      <c r="B92" s="51" t="s">
        <v>67</v>
      </c>
      <c r="C92" s="52">
        <f xml:space="preserve"> SUM(C93:C101)</f>
        <v>8.9129999999999985</v>
      </c>
    </row>
    <row r="93" spans="1:3" ht="15.75" customHeight="1" x14ac:dyDescent="0.25">
      <c r="A93" s="143">
        <v>1</v>
      </c>
      <c r="B93" s="29" t="s">
        <v>48</v>
      </c>
      <c r="C93" s="30">
        <v>1.63</v>
      </c>
    </row>
    <row r="94" spans="1:3" x14ac:dyDescent="0.25">
      <c r="A94" s="143">
        <v>2</v>
      </c>
      <c r="B94" s="29" t="s">
        <v>49</v>
      </c>
      <c r="C94" s="30">
        <v>0.57999999999999996</v>
      </c>
    </row>
    <row r="95" spans="1:3" x14ac:dyDescent="0.25">
      <c r="A95" s="143">
        <v>3</v>
      </c>
      <c r="B95" s="29" t="s">
        <v>32</v>
      </c>
      <c r="C95" s="30">
        <v>1.9</v>
      </c>
    </row>
    <row r="96" spans="1:3" x14ac:dyDescent="0.25">
      <c r="A96" s="143">
        <v>4</v>
      </c>
      <c r="B96" s="29" t="s">
        <v>50</v>
      </c>
      <c r="C96" s="30">
        <v>0.66400000000000003</v>
      </c>
    </row>
    <row r="97" spans="1:6" x14ac:dyDescent="0.25">
      <c r="A97" s="143">
        <v>5</v>
      </c>
      <c r="B97" s="29" t="s">
        <v>51</v>
      </c>
      <c r="C97" s="30">
        <v>0.51300000000000001</v>
      </c>
    </row>
    <row r="98" spans="1:6" x14ac:dyDescent="0.25">
      <c r="A98" s="143">
        <v>6</v>
      </c>
      <c r="B98" s="29" t="s">
        <v>52</v>
      </c>
      <c r="C98" s="30">
        <v>1.1879999999999999</v>
      </c>
    </row>
    <row r="99" spans="1:6" x14ac:dyDescent="0.25">
      <c r="A99" s="143">
        <v>7</v>
      </c>
      <c r="B99" s="29" t="s">
        <v>112</v>
      </c>
      <c r="C99" s="30">
        <v>0.26800000000000002</v>
      </c>
    </row>
    <row r="100" spans="1:6" x14ac:dyDescent="0.25">
      <c r="A100" s="143">
        <v>8</v>
      </c>
      <c r="B100" s="29" t="s">
        <v>33</v>
      </c>
      <c r="C100" s="30">
        <v>0.82</v>
      </c>
    </row>
    <row r="101" spans="1:6" x14ac:dyDescent="0.25">
      <c r="A101" s="143">
        <v>9</v>
      </c>
      <c r="B101" s="82" t="s">
        <v>113</v>
      </c>
      <c r="C101" s="83">
        <v>1.35</v>
      </c>
    </row>
    <row r="102" spans="1:6" x14ac:dyDescent="0.25">
      <c r="A102" s="47" t="s">
        <v>100</v>
      </c>
      <c r="B102" s="53" t="s">
        <v>61</v>
      </c>
      <c r="C102" s="54">
        <f>SUM(C104:C109)</f>
        <v>6.7850000000000001</v>
      </c>
    </row>
    <row r="103" spans="1:6" x14ac:dyDescent="0.25">
      <c r="A103" s="146"/>
      <c r="B103" s="40" t="s">
        <v>28</v>
      </c>
      <c r="C103" s="41"/>
    </row>
    <row r="104" spans="1:6" x14ac:dyDescent="0.25">
      <c r="A104" s="142">
        <v>1</v>
      </c>
      <c r="B104" s="42" t="s">
        <v>27</v>
      </c>
      <c r="C104" s="30">
        <v>1.056</v>
      </c>
    </row>
    <row r="105" spans="1:6" x14ac:dyDescent="0.25">
      <c r="A105" s="142">
        <v>2</v>
      </c>
      <c r="B105" s="42" t="s">
        <v>26</v>
      </c>
      <c r="C105" s="30">
        <v>0.997</v>
      </c>
    </row>
    <row r="106" spans="1:6" x14ac:dyDescent="0.25">
      <c r="A106" s="142">
        <v>3</v>
      </c>
      <c r="B106" s="42" t="s">
        <v>29</v>
      </c>
      <c r="C106" s="30">
        <v>1.331</v>
      </c>
    </row>
    <row r="107" spans="1:6" x14ac:dyDescent="0.25">
      <c r="A107" s="142">
        <v>4</v>
      </c>
      <c r="B107" s="42" t="s">
        <v>160</v>
      </c>
      <c r="C107" s="30">
        <v>1.64</v>
      </c>
    </row>
    <row r="108" spans="1:6" ht="18.75" customHeight="1" x14ac:dyDescent="0.25">
      <c r="A108" s="142">
        <v>5</v>
      </c>
      <c r="B108" s="42" t="s">
        <v>30</v>
      </c>
      <c r="C108" s="30">
        <v>0.38</v>
      </c>
    </row>
    <row r="109" spans="1:6" ht="31.5" x14ac:dyDescent="0.25">
      <c r="A109" s="142">
        <v>6</v>
      </c>
      <c r="B109" s="42" t="s">
        <v>31</v>
      </c>
      <c r="C109" s="30">
        <v>1.381</v>
      </c>
    </row>
    <row r="110" spans="1:6" x14ac:dyDescent="0.25">
      <c r="A110" s="47" t="s">
        <v>110</v>
      </c>
      <c r="B110" s="59" t="s">
        <v>92</v>
      </c>
      <c r="C110" s="32">
        <f>SUM(C111:C134)</f>
        <v>18.238</v>
      </c>
    </row>
    <row r="111" spans="1:6" s="25" customFormat="1" ht="21" customHeight="1" x14ac:dyDescent="0.25">
      <c r="A111" s="142"/>
      <c r="B111" s="60" t="s">
        <v>71</v>
      </c>
      <c r="C111" s="22"/>
    </row>
    <row r="112" spans="1:6" ht="16.5" customHeight="1" x14ac:dyDescent="0.25">
      <c r="A112" s="144">
        <v>1</v>
      </c>
      <c r="B112" s="58" t="s">
        <v>72</v>
      </c>
      <c r="C112" s="85">
        <v>0.35499999999999998</v>
      </c>
      <c r="D112" s="66"/>
      <c r="E112" s="66"/>
      <c r="F112" s="66"/>
    </row>
    <row r="113" spans="1:6" ht="16.5" x14ac:dyDescent="0.25">
      <c r="A113" s="144">
        <v>2</v>
      </c>
      <c r="B113" s="55" t="s">
        <v>73</v>
      </c>
      <c r="C113" s="86">
        <v>0.86199999999999999</v>
      </c>
      <c r="D113" s="66"/>
      <c r="E113" s="66"/>
      <c r="F113" s="66"/>
    </row>
    <row r="114" spans="1:6" ht="16.5" x14ac:dyDescent="0.25">
      <c r="A114" s="144">
        <v>3</v>
      </c>
      <c r="B114" s="55" t="s">
        <v>74</v>
      </c>
      <c r="C114" s="86">
        <v>0.81200000000000006</v>
      </c>
      <c r="D114" s="66"/>
      <c r="E114" s="66"/>
      <c r="F114" s="66"/>
    </row>
    <row r="115" spans="1:6" ht="16.5" x14ac:dyDescent="0.25">
      <c r="A115" s="144">
        <v>4</v>
      </c>
      <c r="B115" s="55" t="s">
        <v>75</v>
      </c>
      <c r="C115" s="86">
        <v>0.35799999999999998</v>
      </c>
      <c r="D115" s="66"/>
      <c r="E115" s="66"/>
      <c r="F115" s="66"/>
    </row>
    <row r="116" spans="1:6" ht="16.5" x14ac:dyDescent="0.25">
      <c r="A116" s="144">
        <v>5</v>
      </c>
      <c r="B116" s="55" t="s">
        <v>76</v>
      </c>
      <c r="C116" s="86">
        <v>0.67600000000000005</v>
      </c>
      <c r="D116" s="66"/>
      <c r="E116" s="66"/>
      <c r="F116" s="66"/>
    </row>
    <row r="117" spans="1:6" ht="16.5" x14ac:dyDescent="0.25">
      <c r="A117" s="144">
        <v>6</v>
      </c>
      <c r="B117" s="58" t="s">
        <v>77</v>
      </c>
      <c r="C117" s="138">
        <v>0.56000000000000005</v>
      </c>
      <c r="D117" s="66"/>
      <c r="E117" s="66"/>
      <c r="F117" s="66"/>
    </row>
    <row r="118" spans="1:6" ht="16.5" x14ac:dyDescent="0.25">
      <c r="A118" s="144">
        <v>7</v>
      </c>
      <c r="B118" s="58" t="s">
        <v>78</v>
      </c>
      <c r="C118" s="138">
        <v>0.57499999999999996</v>
      </c>
      <c r="D118" s="66"/>
      <c r="E118" s="66"/>
      <c r="F118" s="66"/>
    </row>
    <row r="119" spans="1:6" ht="16.5" x14ac:dyDescent="0.25">
      <c r="A119" s="144">
        <v>8</v>
      </c>
      <c r="B119" s="120" t="s">
        <v>79</v>
      </c>
      <c r="C119" s="87">
        <v>0.76300000000000001</v>
      </c>
      <c r="D119" s="66"/>
      <c r="E119" s="66"/>
      <c r="F119" s="66"/>
    </row>
    <row r="120" spans="1:6" ht="16.5" x14ac:dyDescent="0.25">
      <c r="A120" s="144">
        <v>9</v>
      </c>
      <c r="B120" s="120" t="s">
        <v>80</v>
      </c>
      <c r="C120" s="139">
        <v>0.82499999999999996</v>
      </c>
      <c r="D120" s="66"/>
      <c r="E120" s="66"/>
      <c r="F120" s="66"/>
    </row>
    <row r="121" spans="1:6" ht="16.5" x14ac:dyDescent="0.25">
      <c r="A121" s="144">
        <v>10</v>
      </c>
      <c r="B121" s="56" t="s">
        <v>81</v>
      </c>
      <c r="C121" s="88">
        <v>1.3320000000000001</v>
      </c>
      <c r="D121" s="66"/>
      <c r="E121" s="66"/>
      <c r="F121" s="66"/>
    </row>
    <row r="122" spans="1:6" ht="16.5" x14ac:dyDescent="0.25">
      <c r="A122" s="144">
        <v>11</v>
      </c>
      <c r="B122" s="58" t="s">
        <v>114</v>
      </c>
      <c r="C122" s="138">
        <v>0.69699999999999995</v>
      </c>
      <c r="D122" s="66"/>
      <c r="E122" s="66"/>
      <c r="F122" s="66"/>
    </row>
    <row r="123" spans="1:6" ht="16.5" x14ac:dyDescent="0.25">
      <c r="A123" s="144">
        <v>12</v>
      </c>
      <c r="B123" s="56" t="s">
        <v>141</v>
      </c>
      <c r="C123" s="140">
        <v>0.59599999999999997</v>
      </c>
      <c r="D123" s="66"/>
      <c r="E123" s="66"/>
      <c r="F123" s="66"/>
    </row>
    <row r="124" spans="1:6" ht="16.5" x14ac:dyDescent="0.25">
      <c r="A124" s="144">
        <v>13</v>
      </c>
      <c r="B124" s="57" t="s">
        <v>82</v>
      </c>
      <c r="C124" s="85">
        <v>0.48</v>
      </c>
      <c r="D124" s="66"/>
      <c r="E124" s="66"/>
      <c r="F124" s="66"/>
    </row>
    <row r="125" spans="1:6" ht="16.5" x14ac:dyDescent="0.25">
      <c r="A125" s="144">
        <v>14</v>
      </c>
      <c r="B125" s="57" t="s">
        <v>83</v>
      </c>
      <c r="C125" s="89">
        <v>0.39800000000000002</v>
      </c>
      <c r="D125" s="66"/>
      <c r="E125" s="66"/>
      <c r="F125" s="66"/>
    </row>
    <row r="126" spans="1:6" ht="16.5" x14ac:dyDescent="0.25">
      <c r="A126" s="144">
        <v>15</v>
      </c>
      <c r="B126" s="57" t="s">
        <v>84</v>
      </c>
      <c r="C126" s="89">
        <v>0.8</v>
      </c>
      <c r="D126" s="66"/>
      <c r="E126" s="66"/>
      <c r="F126" s="66"/>
    </row>
    <row r="127" spans="1:6" ht="16.5" x14ac:dyDescent="0.25">
      <c r="A127" s="144">
        <v>16</v>
      </c>
      <c r="B127" s="57" t="s">
        <v>85</v>
      </c>
      <c r="C127" s="89">
        <v>0.17100000000000001</v>
      </c>
      <c r="D127" s="66"/>
      <c r="E127" s="66"/>
      <c r="F127" s="66"/>
    </row>
    <row r="128" spans="1:6" ht="16.5" x14ac:dyDescent="0.25">
      <c r="A128" s="144">
        <v>17</v>
      </c>
      <c r="B128" s="57" t="s">
        <v>86</v>
      </c>
      <c r="C128" s="89">
        <v>0.28999999999999998</v>
      </c>
      <c r="D128" s="66"/>
      <c r="E128" s="66"/>
      <c r="F128" s="66"/>
    </row>
    <row r="129" spans="1:6" ht="16.5" x14ac:dyDescent="0.25">
      <c r="A129" s="144">
        <v>18</v>
      </c>
      <c r="B129" s="84" t="s">
        <v>87</v>
      </c>
      <c r="C129" s="89">
        <v>0.316</v>
      </c>
      <c r="D129" s="66"/>
      <c r="E129" s="66"/>
      <c r="F129" s="66"/>
    </row>
    <row r="130" spans="1:6" ht="16.5" x14ac:dyDescent="0.25">
      <c r="A130" s="144">
        <v>19</v>
      </c>
      <c r="B130" s="57" t="s">
        <v>88</v>
      </c>
      <c r="C130" s="85">
        <v>0.39500000000000002</v>
      </c>
      <c r="D130" s="66"/>
      <c r="E130" s="66"/>
      <c r="F130" s="66"/>
    </row>
    <row r="131" spans="1:6" s="5" customFormat="1" ht="16.5" x14ac:dyDescent="0.25">
      <c r="A131" s="144">
        <v>20</v>
      </c>
      <c r="B131" s="57" t="s">
        <v>89</v>
      </c>
      <c r="C131" s="85">
        <v>0.59799999999999998</v>
      </c>
      <c r="D131" s="66"/>
      <c r="E131" s="66"/>
      <c r="F131" s="66"/>
    </row>
    <row r="132" spans="1:6" s="5" customFormat="1" ht="33" x14ac:dyDescent="0.25">
      <c r="A132" s="144">
        <v>21</v>
      </c>
      <c r="B132" s="57" t="s">
        <v>140</v>
      </c>
      <c r="C132" s="85">
        <v>4.734</v>
      </c>
      <c r="D132" s="66"/>
      <c r="E132" s="66"/>
      <c r="F132" s="66"/>
    </row>
    <row r="133" spans="1:6" s="5" customFormat="1" ht="33" x14ac:dyDescent="0.25">
      <c r="A133" s="144">
        <v>22</v>
      </c>
      <c r="B133" s="57" t="s">
        <v>90</v>
      </c>
      <c r="C133" s="138">
        <v>1.24</v>
      </c>
      <c r="D133" s="66"/>
      <c r="E133" s="66"/>
      <c r="F133" s="66"/>
    </row>
    <row r="134" spans="1:6" s="5" customFormat="1" ht="17.25" thickBot="1" x14ac:dyDescent="0.3">
      <c r="A134" s="145">
        <v>23</v>
      </c>
      <c r="B134" s="57" t="s">
        <v>91</v>
      </c>
      <c r="C134" s="138">
        <v>0.40500000000000003</v>
      </c>
      <c r="D134" s="66"/>
      <c r="E134" s="66"/>
      <c r="F134" s="66"/>
    </row>
    <row r="135" spans="1:6" s="5" customFormat="1" ht="16.5" thickBot="1" x14ac:dyDescent="0.3">
      <c r="A135" s="62" t="s">
        <v>159</v>
      </c>
      <c r="B135" s="37" t="s">
        <v>69</v>
      </c>
      <c r="C135" s="38">
        <f>C5+C31</f>
        <v>133.761</v>
      </c>
    </row>
    <row r="136" spans="1:6" s="5" customFormat="1" ht="9" customHeight="1" x14ac:dyDescent="0.25">
      <c r="A136" s="4"/>
      <c r="B136" s="4"/>
      <c r="C136" s="4"/>
    </row>
    <row r="137" spans="1:6" s="5" customFormat="1" ht="20.25" x14ac:dyDescent="0.3">
      <c r="A137" s="141" t="s">
        <v>116</v>
      </c>
      <c r="B137" s="141"/>
      <c r="C137" s="141"/>
    </row>
    <row r="138" spans="1:6" s="5" customFormat="1" ht="6.75" customHeight="1" x14ac:dyDescent="0.3">
      <c r="A138" s="90"/>
      <c r="B138" s="129"/>
      <c r="C138" s="129"/>
    </row>
    <row r="139" spans="1:6" s="5" customFormat="1" ht="31.5" x14ac:dyDescent="0.25">
      <c r="A139" s="91" t="s">
        <v>93</v>
      </c>
      <c r="B139" s="91" t="s">
        <v>94</v>
      </c>
      <c r="C139" s="91" t="s">
        <v>95</v>
      </c>
    </row>
    <row r="140" spans="1:6" s="5" customFormat="1" x14ac:dyDescent="0.25">
      <c r="A140" s="92" t="s">
        <v>99</v>
      </c>
      <c r="B140" s="15" t="s">
        <v>124</v>
      </c>
      <c r="C140" s="16">
        <f>C142+C146+C150</f>
        <v>5.8262100000000006</v>
      </c>
    </row>
    <row r="141" spans="1:6" s="5" customFormat="1" x14ac:dyDescent="0.25">
      <c r="A141" s="93"/>
      <c r="B141" s="94" t="s">
        <v>133</v>
      </c>
      <c r="C141" s="95"/>
    </row>
    <row r="142" spans="1:6" s="5" customFormat="1" ht="31.5" x14ac:dyDescent="0.25">
      <c r="A142" s="155">
        <v>1</v>
      </c>
      <c r="B142" s="96" t="s">
        <v>132</v>
      </c>
      <c r="C142" s="105">
        <v>5.7</v>
      </c>
    </row>
    <row r="143" spans="1:6" s="5" customFormat="1" x14ac:dyDescent="0.25">
      <c r="A143" s="156"/>
      <c r="B143" s="96" t="s">
        <v>136</v>
      </c>
      <c r="C143" s="105"/>
    </row>
    <row r="144" spans="1:6" s="5" customFormat="1" x14ac:dyDescent="0.25">
      <c r="A144" s="157"/>
      <c r="B144" s="96" t="s">
        <v>137</v>
      </c>
      <c r="C144" s="105"/>
    </row>
    <row r="145" spans="1:3" s="5" customFormat="1" x14ac:dyDescent="0.25">
      <c r="A145" s="93"/>
      <c r="B145" s="94" t="s">
        <v>117</v>
      </c>
      <c r="C145" s="95"/>
    </row>
    <row r="146" spans="1:3" s="5" customFormat="1" ht="47.25" x14ac:dyDescent="0.25">
      <c r="A146" s="155">
        <v>2</v>
      </c>
      <c r="B146" s="96" t="s">
        <v>118</v>
      </c>
      <c r="C146" s="105">
        <v>5.6259999999999998E-2</v>
      </c>
    </row>
    <row r="147" spans="1:3" s="5" customFormat="1" x14ac:dyDescent="0.25">
      <c r="A147" s="156"/>
      <c r="B147" s="96" t="s">
        <v>136</v>
      </c>
      <c r="C147" s="105"/>
    </row>
    <row r="148" spans="1:3" s="5" customFormat="1" x14ac:dyDescent="0.25">
      <c r="A148" s="157"/>
      <c r="B148" s="96" t="s">
        <v>137</v>
      </c>
      <c r="C148" s="105"/>
    </row>
    <row r="149" spans="1:3" s="5" customFormat="1" x14ac:dyDescent="0.25">
      <c r="A149" s="93"/>
      <c r="B149" s="94" t="s">
        <v>134</v>
      </c>
      <c r="C149" s="95"/>
    </row>
    <row r="150" spans="1:3" s="5" customFormat="1" ht="50.25" customHeight="1" x14ac:dyDescent="0.25">
      <c r="A150" s="155">
        <v>3</v>
      </c>
      <c r="B150" s="96" t="s">
        <v>135</v>
      </c>
      <c r="C150" s="128">
        <v>6.9949999999999998E-2</v>
      </c>
    </row>
    <row r="151" spans="1:3" s="5" customFormat="1" x14ac:dyDescent="0.25">
      <c r="A151" s="156"/>
      <c r="B151" s="96" t="s">
        <v>136</v>
      </c>
      <c r="C151" s="127"/>
    </row>
    <row r="152" spans="1:3" s="5" customFormat="1" x14ac:dyDescent="0.25">
      <c r="A152" s="157"/>
      <c r="B152" s="96" t="s">
        <v>137</v>
      </c>
      <c r="C152" s="127"/>
    </row>
    <row r="153" spans="1:3" s="5" customFormat="1" ht="11.25" customHeight="1" x14ac:dyDescent="0.25">
      <c r="A153" s="97" t="s">
        <v>131</v>
      </c>
      <c r="B153" s="63" t="s">
        <v>125</v>
      </c>
      <c r="C153" s="98">
        <f>C155+C160+C164+C168</f>
        <v>0.45958999999999994</v>
      </c>
    </row>
    <row r="154" spans="1:3" s="5" customFormat="1" x14ac:dyDescent="0.25">
      <c r="A154" s="93"/>
      <c r="B154" s="99" t="s">
        <v>119</v>
      </c>
      <c r="C154" s="100"/>
    </row>
    <row r="155" spans="1:3" s="5" customFormat="1" ht="63" x14ac:dyDescent="0.25">
      <c r="A155" s="152">
        <v>4</v>
      </c>
      <c r="B155" s="96" t="s">
        <v>120</v>
      </c>
      <c r="C155" s="101">
        <v>0.11600000000000001</v>
      </c>
    </row>
    <row r="156" spans="1:3" s="5" customFormat="1" x14ac:dyDescent="0.25">
      <c r="A156" s="153"/>
      <c r="B156" s="96" t="s">
        <v>136</v>
      </c>
      <c r="C156" s="101"/>
    </row>
    <row r="157" spans="1:3" s="5" customFormat="1" x14ac:dyDescent="0.25">
      <c r="A157" s="153"/>
      <c r="B157" s="96" t="s">
        <v>137</v>
      </c>
      <c r="C157" s="101"/>
    </row>
    <row r="158" spans="1:3" s="5" customFormat="1" x14ac:dyDescent="0.25">
      <c r="A158" s="154"/>
      <c r="B158" s="96" t="s">
        <v>138</v>
      </c>
      <c r="C158" s="101"/>
    </row>
    <row r="159" spans="1:3" s="5" customFormat="1" x14ac:dyDescent="0.25">
      <c r="A159" s="93"/>
      <c r="B159" s="99" t="s">
        <v>121</v>
      </c>
      <c r="C159" s="102"/>
    </row>
    <row r="160" spans="1:3" s="5" customFormat="1" ht="31.5" x14ac:dyDescent="0.25">
      <c r="A160" s="152">
        <v>5</v>
      </c>
      <c r="B160" s="96" t="s">
        <v>139</v>
      </c>
      <c r="C160" s="103">
        <v>0.1023</v>
      </c>
    </row>
    <row r="161" spans="1:3" s="5" customFormat="1" x14ac:dyDescent="0.25">
      <c r="A161" s="153"/>
      <c r="B161" s="96" t="s">
        <v>136</v>
      </c>
      <c r="C161" s="103"/>
    </row>
    <row r="162" spans="1:3" s="5" customFormat="1" x14ac:dyDescent="0.25">
      <c r="A162" s="153"/>
      <c r="B162" s="96" t="s">
        <v>137</v>
      </c>
      <c r="C162" s="103"/>
    </row>
    <row r="163" spans="1:3" s="5" customFormat="1" x14ac:dyDescent="0.25">
      <c r="A163" s="154"/>
      <c r="B163" s="96" t="s">
        <v>138</v>
      </c>
      <c r="C163" s="103"/>
    </row>
    <row r="164" spans="1:3" s="5" customFormat="1" ht="31.5" x14ac:dyDescent="0.25">
      <c r="A164" s="152">
        <v>6</v>
      </c>
      <c r="B164" s="96" t="s">
        <v>122</v>
      </c>
      <c r="C164" s="104">
        <v>9.3289999999999998E-2</v>
      </c>
    </row>
    <row r="165" spans="1:3" s="5" customFormat="1" x14ac:dyDescent="0.25">
      <c r="A165" s="153"/>
      <c r="B165" s="96" t="s">
        <v>136</v>
      </c>
      <c r="C165" s="103"/>
    </row>
    <row r="166" spans="1:3" s="5" customFormat="1" x14ac:dyDescent="0.25">
      <c r="A166" s="153"/>
      <c r="B166" s="96" t="s">
        <v>137</v>
      </c>
      <c r="C166" s="103"/>
    </row>
    <row r="167" spans="1:3" s="5" customFormat="1" x14ac:dyDescent="0.25">
      <c r="A167" s="154"/>
      <c r="B167" s="96" t="s">
        <v>138</v>
      </c>
      <c r="C167" s="103"/>
    </row>
    <row r="168" spans="1:3" s="5" customFormat="1" ht="46.5" customHeight="1" x14ac:dyDescent="0.25">
      <c r="A168" s="152">
        <v>7</v>
      </c>
      <c r="B168" s="96" t="s">
        <v>123</v>
      </c>
      <c r="C168" s="101">
        <v>0.14799999999999999</v>
      </c>
    </row>
    <row r="169" spans="1:3" s="5" customFormat="1" x14ac:dyDescent="0.25">
      <c r="A169" s="153"/>
      <c r="B169" s="96" t="s">
        <v>136</v>
      </c>
      <c r="C169" s="103"/>
    </row>
    <row r="170" spans="1:3" s="5" customFormat="1" x14ac:dyDescent="0.25">
      <c r="A170" s="153"/>
      <c r="B170" s="96" t="s">
        <v>137</v>
      </c>
      <c r="C170" s="103"/>
    </row>
    <row r="171" spans="1:3" s="5" customFormat="1" x14ac:dyDescent="0.25">
      <c r="A171" s="154"/>
      <c r="B171" s="96" t="s">
        <v>138</v>
      </c>
      <c r="C171" s="103"/>
    </row>
    <row r="172" spans="1:3" s="5" customFormat="1" ht="12.75" customHeight="1" x14ac:dyDescent="0.25">
      <c r="A172" s="97" t="s">
        <v>98</v>
      </c>
      <c r="B172" s="63" t="s">
        <v>69</v>
      </c>
      <c r="C172" s="98">
        <f>C140+C153</f>
        <v>6.2858000000000001</v>
      </c>
    </row>
    <row r="173" spans="1:3" s="5" customFormat="1" x14ac:dyDescent="0.25">
      <c r="A173" s="4"/>
      <c r="B173" s="4" t="s">
        <v>136</v>
      </c>
      <c r="C173" s="4"/>
    </row>
    <row r="174" spans="1:3" s="5" customFormat="1" x14ac:dyDescent="0.25">
      <c r="A174" s="4"/>
      <c r="B174" s="4" t="s">
        <v>137</v>
      </c>
      <c r="C174" s="4"/>
    </row>
    <row r="175" spans="1:3" s="5" customFormat="1" ht="15" customHeight="1" x14ac:dyDescent="0.25">
      <c r="A175" s="4"/>
      <c r="B175" s="4" t="s">
        <v>138</v>
      </c>
      <c r="C175" s="4"/>
    </row>
    <row r="176" spans="1:3" s="5" customFormat="1" ht="15" hidden="1" customHeight="1" x14ac:dyDescent="0.25">
      <c r="A176" s="4"/>
      <c r="B176" s="4"/>
      <c r="C176" s="4"/>
    </row>
    <row r="177" spans="1:3" s="5" customFormat="1" ht="15" customHeight="1" x14ac:dyDescent="0.25">
      <c r="A177" s="4"/>
      <c r="B177" s="4"/>
      <c r="C177" s="4"/>
    </row>
    <row r="178" spans="1:3" s="5" customFormat="1" ht="15" customHeight="1" x14ac:dyDescent="0.25">
      <c r="A178" s="4"/>
      <c r="B178" s="4"/>
      <c r="C178" s="4"/>
    </row>
    <row r="179" spans="1:3" s="5" customFormat="1" ht="15" customHeight="1" x14ac:dyDescent="0.25">
      <c r="A179" s="4"/>
      <c r="B179" s="4"/>
      <c r="C179" s="4"/>
    </row>
    <row r="180" spans="1:3" s="5" customFormat="1" ht="15" customHeight="1" x14ac:dyDescent="0.25">
      <c r="A180" s="4"/>
      <c r="B180" s="4"/>
      <c r="C180" s="4"/>
    </row>
    <row r="181" spans="1:3" s="5" customFormat="1" ht="15" customHeight="1" x14ac:dyDescent="0.25">
      <c r="A181" s="4"/>
      <c r="B181" s="4"/>
      <c r="C181" s="4"/>
    </row>
    <row r="182" spans="1:3" s="5" customFormat="1" ht="15" customHeight="1" x14ac:dyDescent="0.25">
      <c r="A182" s="4"/>
      <c r="B182" s="4"/>
      <c r="C182" s="4"/>
    </row>
    <row r="183" spans="1:3" s="5" customFormat="1" x14ac:dyDescent="0.25">
      <c r="A183" s="4"/>
      <c r="B183" s="4"/>
      <c r="C183" s="4"/>
    </row>
    <row r="184" spans="1:3" s="5" customFormat="1" x14ac:dyDescent="0.25">
      <c r="A184" s="4"/>
      <c r="B184" s="4"/>
      <c r="C184" s="4"/>
    </row>
    <row r="185" spans="1:3" s="5" customFormat="1" x14ac:dyDescent="0.25">
      <c r="A185" s="4"/>
      <c r="B185" s="4"/>
      <c r="C185" s="4"/>
    </row>
    <row r="186" spans="1:3" s="5" customFormat="1" x14ac:dyDescent="0.25">
      <c r="A186" s="4"/>
      <c r="B186" s="4"/>
      <c r="C186" s="4"/>
    </row>
    <row r="187" spans="1:3" s="5" customFormat="1" x14ac:dyDescent="0.25">
      <c r="A187" s="4"/>
      <c r="B187" s="4"/>
      <c r="C187" s="4"/>
    </row>
    <row r="188" spans="1:3" s="5" customFormat="1" x14ac:dyDescent="0.25">
      <c r="A188" s="4"/>
      <c r="B188" s="4"/>
      <c r="C188" s="4"/>
    </row>
    <row r="189" spans="1:3" s="5" customFormat="1" x14ac:dyDescent="0.25">
      <c r="A189" s="4"/>
      <c r="B189" s="4"/>
      <c r="C189" s="4"/>
    </row>
    <row r="190" spans="1:3" s="5" customFormat="1" x14ac:dyDescent="0.25">
      <c r="A190" s="4"/>
      <c r="B190" s="4"/>
      <c r="C190" s="4"/>
    </row>
    <row r="191" spans="1:3" s="5" customFormat="1" x14ac:dyDescent="0.25">
      <c r="A191" s="4"/>
      <c r="B191" s="4"/>
      <c r="C191" s="4"/>
    </row>
    <row r="192" spans="1:3" s="5" customFormat="1" x14ac:dyDescent="0.25">
      <c r="A192" s="4"/>
      <c r="B192" s="4"/>
      <c r="C192" s="4"/>
    </row>
    <row r="193" spans="1:3" s="5" customFormat="1" x14ac:dyDescent="0.25">
      <c r="A193" s="4"/>
      <c r="B193" s="4"/>
      <c r="C193" s="4"/>
    </row>
  </sheetData>
  <mergeCells count="10">
    <mergeCell ref="A146:A148"/>
    <mergeCell ref="A2:C2"/>
    <mergeCell ref="E60:E61"/>
    <mergeCell ref="D64:G64"/>
    <mergeCell ref="A142:A144"/>
    <mergeCell ref="A150:A152"/>
    <mergeCell ref="A155:A158"/>
    <mergeCell ref="A160:A163"/>
    <mergeCell ref="A164:A167"/>
    <mergeCell ref="A168:A171"/>
  </mergeCells>
  <conditionalFormatting sqref="B63:B65 B73:B79 B93:B101 B112:B133 D112:F134">
    <cfRule type="expression" dxfId="5" priority="31">
      <formula>#REF!="отказ собственников"</formula>
    </cfRule>
    <cfRule type="expression" dxfId="4" priority="32">
      <formula>#REF!="оплачено"</formula>
    </cfRule>
    <cfRule type="expression" dxfId="3" priority="33">
      <formula>#REF!="согласование ПСД"</formula>
    </cfRule>
    <cfRule type="expression" dxfId="2" priority="34">
      <formula>#REF!="подготовка к торгам"</formula>
    </cfRule>
    <cfRule type="expression" dxfId="1" priority="35">
      <formula>#REF!="на торгах"</formula>
    </cfRule>
    <cfRule type="expression" dxfId="0" priority="36">
      <formula>#REF!="СМР"</formula>
    </cfRule>
  </conditionalFormatting>
  <pageMargins left="0.11811023622047245" right="0.11811023622047245" top="0.15748031496062992" bottom="0.19685039370078741" header="0.31496062992125984" footer="0.31496062992125984"/>
  <pageSetup paperSize="9" fitToHeight="0" orientation="portrait" r:id="rId1"/>
  <rowBreaks count="1" manualBreakCount="1">
    <brk id="13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31.05.2022</vt:lpstr>
      <vt:lpstr>'31.05.2022'!Заголовки_для_печати</vt:lpstr>
      <vt:lpstr>'31.05.2022'!Область_печати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Трапезников</dc:creator>
  <cp:lastModifiedBy>user</cp:lastModifiedBy>
  <cp:lastPrinted>2022-06-29T06:09:57Z</cp:lastPrinted>
  <dcterms:created xsi:type="dcterms:W3CDTF">2020-09-25T08:36:42Z</dcterms:created>
  <dcterms:modified xsi:type="dcterms:W3CDTF">2022-09-08T08:18:02Z</dcterms:modified>
</cp:coreProperties>
</file>